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LUU\"/>
    </mc:Choice>
  </mc:AlternateContent>
  <bookViews>
    <workbookView xWindow="0" yWindow="0" windowWidth="19200" windowHeight="1174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A1'!$E$1:$E$684</definedName>
    <definedName name="_xlnm.Print_Titles" localSheetId="1">'Mau A1'!$7:$10</definedName>
  </definedNames>
  <calcPr calcId="152511" calcMode="manual"/>
</workbook>
</file>

<file path=xl/calcChain.xml><?xml version="1.0" encoding="utf-8"?>
<calcChain xmlns="http://schemas.openxmlformats.org/spreadsheetml/2006/main">
  <c r="K233" i="4" l="1"/>
  <c r="L233" i="4"/>
  <c r="M233" i="4" s="1"/>
  <c r="K247" i="4"/>
  <c r="L247" i="4"/>
  <c r="M247" i="4" s="1"/>
  <c r="K242" i="4"/>
  <c r="K241" i="4"/>
  <c r="M244" i="4"/>
  <c r="M248" i="4"/>
  <c r="K245" i="4"/>
  <c r="L245" i="4"/>
  <c r="M245" i="4" s="1"/>
  <c r="K244" i="4"/>
  <c r="L244" i="4"/>
  <c r="L248" i="4"/>
  <c r="K248" i="4"/>
  <c r="K388" i="4" l="1"/>
  <c r="L388" i="4"/>
  <c r="M388" i="4" l="1"/>
  <c r="M362" i="4"/>
  <c r="K178" i="4"/>
  <c r="M178" i="4" s="1"/>
  <c r="L178" i="4"/>
  <c r="K179" i="4"/>
  <c r="L179" i="4"/>
  <c r="M179" i="4" s="1"/>
  <c r="K180" i="4"/>
  <c r="L180" i="4"/>
  <c r="M180" i="4"/>
  <c r="E46" i="2"/>
  <c r="F46" i="2"/>
  <c r="F24" i="2"/>
  <c r="B46" i="2"/>
  <c r="Q46" i="2"/>
  <c r="K642" i="4"/>
  <c r="M642" i="4" s="1"/>
  <c r="L642" i="4"/>
  <c r="K643" i="4"/>
  <c r="L643" i="4"/>
  <c r="M643" i="4" s="1"/>
  <c r="K644" i="4"/>
  <c r="L644" i="4"/>
  <c r="M644" i="4" s="1"/>
  <c r="P642" i="4" l="1"/>
  <c r="D46" i="2"/>
  <c r="AC652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42" i="4" l="1"/>
  <c r="P46" i="2" s="1"/>
  <c r="R46" i="2" s="1"/>
  <c r="S46" i="2" s="1"/>
  <c r="G46" i="2"/>
  <c r="K562" i="4" l="1"/>
  <c r="L562" i="4"/>
  <c r="K144" i="4"/>
  <c r="L144" i="4"/>
  <c r="K12" i="4"/>
  <c r="L12" i="4"/>
  <c r="M12" i="4" s="1"/>
  <c r="K13" i="4"/>
  <c r="L13" i="4"/>
  <c r="M13" i="4" s="1"/>
  <c r="K14" i="4"/>
  <c r="L14" i="4"/>
  <c r="M14" i="4" s="1"/>
  <c r="K15" i="4"/>
  <c r="L15" i="4"/>
  <c r="K16" i="4"/>
  <c r="L16" i="4"/>
  <c r="M16" i="4" s="1"/>
  <c r="K17" i="4"/>
  <c r="L17" i="4"/>
  <c r="M17" i="4" s="1"/>
  <c r="K18" i="4"/>
  <c r="L18" i="4"/>
  <c r="M18" i="4" s="1"/>
  <c r="K19" i="4"/>
  <c r="L19" i="4"/>
  <c r="K20" i="4"/>
  <c r="L20" i="4"/>
  <c r="M20" i="4" s="1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M32" i="4" s="1"/>
  <c r="K33" i="4"/>
  <c r="L33" i="4"/>
  <c r="K34" i="4"/>
  <c r="L34" i="4"/>
  <c r="M34" i="4" s="1"/>
  <c r="K35" i="4"/>
  <c r="L35" i="4"/>
  <c r="M35" i="4" s="1"/>
  <c r="K36" i="4"/>
  <c r="L36" i="4"/>
  <c r="M36" i="4" s="1"/>
  <c r="K37" i="4"/>
  <c r="L37" i="4"/>
  <c r="K38" i="4"/>
  <c r="L38" i="4"/>
  <c r="M38" i="4" s="1"/>
  <c r="K39" i="4"/>
  <c r="L39" i="4"/>
  <c r="M39" i="4" s="1"/>
  <c r="K40" i="4"/>
  <c r="L40" i="4"/>
  <c r="M40" i="4" s="1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M51" i="4" s="1"/>
  <c r="K52" i="4"/>
  <c r="L52" i="4"/>
  <c r="M52" i="4" s="1"/>
  <c r="K53" i="4"/>
  <c r="L53" i="4"/>
  <c r="K54" i="4"/>
  <c r="L54" i="4"/>
  <c r="M54" i="4" s="1"/>
  <c r="K55" i="4"/>
  <c r="L55" i="4"/>
  <c r="M55" i="4" s="1"/>
  <c r="K56" i="4"/>
  <c r="L56" i="4"/>
  <c r="K57" i="4"/>
  <c r="L57" i="4"/>
  <c r="M57" i="4" s="1"/>
  <c r="K58" i="4"/>
  <c r="L58" i="4"/>
  <c r="K59" i="4"/>
  <c r="L59" i="4"/>
  <c r="M59" i="4" s="1"/>
  <c r="K60" i="4"/>
  <c r="L60" i="4"/>
  <c r="K61" i="4"/>
  <c r="L61" i="4"/>
  <c r="M61" i="4" s="1"/>
  <c r="K62" i="4"/>
  <c r="L62" i="4"/>
  <c r="M62" i="4" s="1"/>
  <c r="K63" i="4"/>
  <c r="L63" i="4"/>
  <c r="M63" i="4" s="1"/>
  <c r="K64" i="4"/>
  <c r="L64" i="4"/>
  <c r="K65" i="4"/>
  <c r="L65" i="4"/>
  <c r="M65" i="4" s="1"/>
  <c r="K66" i="4"/>
  <c r="L66" i="4"/>
  <c r="M66" i="4" s="1"/>
  <c r="K67" i="4"/>
  <c r="L67" i="4"/>
  <c r="M67" i="4" s="1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M77" i="4" s="1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M85" i="4" s="1"/>
  <c r="K86" i="4"/>
  <c r="L86" i="4"/>
  <c r="K87" i="4"/>
  <c r="L87" i="4"/>
  <c r="K88" i="4"/>
  <c r="L88" i="4"/>
  <c r="K89" i="4"/>
  <c r="L89" i="4"/>
  <c r="K90" i="4"/>
  <c r="L90" i="4"/>
  <c r="K91" i="4"/>
  <c r="L91" i="4"/>
  <c r="M91" i="4" s="1"/>
  <c r="K92" i="4"/>
  <c r="L92" i="4"/>
  <c r="K93" i="4"/>
  <c r="L93" i="4"/>
  <c r="K94" i="4"/>
  <c r="L94" i="4"/>
  <c r="K95" i="4"/>
  <c r="L95" i="4"/>
  <c r="M95" i="4" s="1"/>
  <c r="K96" i="4"/>
  <c r="L96" i="4"/>
  <c r="K97" i="4"/>
  <c r="L97" i="4"/>
  <c r="M97" i="4" s="1"/>
  <c r="K98" i="4"/>
  <c r="L98" i="4"/>
  <c r="K99" i="4"/>
  <c r="L99" i="4"/>
  <c r="M99" i="4" s="1"/>
  <c r="K100" i="4"/>
  <c r="L100" i="4"/>
  <c r="K101" i="4"/>
  <c r="L101" i="4"/>
  <c r="M101" i="4" s="1"/>
  <c r="K102" i="4"/>
  <c r="L102" i="4"/>
  <c r="K103" i="4"/>
  <c r="L103" i="4"/>
  <c r="K104" i="4"/>
  <c r="L104" i="4"/>
  <c r="K105" i="4"/>
  <c r="L105" i="4"/>
  <c r="K106" i="4"/>
  <c r="L106" i="4"/>
  <c r="K107" i="4"/>
  <c r="L107" i="4"/>
  <c r="M107" i="4" s="1"/>
  <c r="K108" i="4"/>
  <c r="L108" i="4"/>
  <c r="K109" i="4"/>
  <c r="L109" i="4"/>
  <c r="M109" i="4" s="1"/>
  <c r="K110" i="4"/>
  <c r="L110" i="4"/>
  <c r="K111" i="4"/>
  <c r="L111" i="4"/>
  <c r="M111" i="4" s="1"/>
  <c r="K112" i="4"/>
  <c r="L112" i="4"/>
  <c r="K113" i="4"/>
  <c r="L113" i="4"/>
  <c r="K114" i="4"/>
  <c r="L114" i="4"/>
  <c r="K115" i="4"/>
  <c r="L115" i="4"/>
  <c r="M115" i="4" s="1"/>
  <c r="K116" i="4"/>
  <c r="L116" i="4"/>
  <c r="K117" i="4"/>
  <c r="L117" i="4"/>
  <c r="M117" i="4" s="1"/>
  <c r="K118" i="4"/>
  <c r="L118" i="4"/>
  <c r="K119" i="4"/>
  <c r="L119" i="4"/>
  <c r="K120" i="4"/>
  <c r="L120" i="4"/>
  <c r="K121" i="4"/>
  <c r="L121" i="4"/>
  <c r="M121" i="4" s="1"/>
  <c r="K122" i="4"/>
  <c r="L122" i="4"/>
  <c r="K123" i="4"/>
  <c r="L123" i="4"/>
  <c r="M123" i="4" s="1"/>
  <c r="K124" i="4"/>
  <c r="L124" i="4"/>
  <c r="K125" i="4"/>
  <c r="L125" i="4"/>
  <c r="K126" i="4"/>
  <c r="L126" i="4"/>
  <c r="K128" i="4"/>
  <c r="L128" i="4"/>
  <c r="K129" i="4"/>
  <c r="L129" i="4"/>
  <c r="K130" i="4"/>
  <c r="L130" i="4"/>
  <c r="M130" i="4" s="1"/>
  <c r="K131" i="4"/>
  <c r="L131" i="4"/>
  <c r="K132" i="4"/>
  <c r="L132" i="4"/>
  <c r="M132" i="4" s="1"/>
  <c r="K133" i="4"/>
  <c r="L133" i="4"/>
  <c r="K134" i="4"/>
  <c r="L134" i="4"/>
  <c r="K135" i="4"/>
  <c r="L135" i="4"/>
  <c r="K136" i="4"/>
  <c r="L136" i="4"/>
  <c r="K137" i="4"/>
  <c r="L137" i="4"/>
  <c r="K139" i="4"/>
  <c r="L139" i="4"/>
  <c r="K140" i="4"/>
  <c r="L140" i="4"/>
  <c r="K141" i="4"/>
  <c r="L141" i="4"/>
  <c r="M141" i="4" s="1"/>
  <c r="K142" i="4"/>
  <c r="L142" i="4"/>
  <c r="K143" i="4"/>
  <c r="L143" i="4"/>
  <c r="M143" i="4" s="1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M152" i="4" s="1"/>
  <c r="K153" i="4"/>
  <c r="L153" i="4"/>
  <c r="K154" i="4"/>
  <c r="L154" i="4"/>
  <c r="M154" i="4" s="1"/>
  <c r="K155" i="4"/>
  <c r="L155" i="4"/>
  <c r="K156" i="4"/>
  <c r="L156" i="4"/>
  <c r="M156" i="4" s="1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M172" i="4" s="1"/>
  <c r="K173" i="4"/>
  <c r="L173" i="4"/>
  <c r="K174" i="4"/>
  <c r="L174" i="4"/>
  <c r="K175" i="4"/>
  <c r="L175" i="4"/>
  <c r="K176" i="4"/>
  <c r="L176" i="4"/>
  <c r="M176" i="4" s="1"/>
  <c r="K177" i="4"/>
  <c r="L177" i="4"/>
  <c r="K181" i="4"/>
  <c r="L181" i="4"/>
  <c r="M181" i="4" s="1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M192" i="4" s="1"/>
  <c r="K193" i="4"/>
  <c r="L193" i="4"/>
  <c r="K194" i="4"/>
  <c r="L194" i="4"/>
  <c r="M194" i="4" s="1"/>
  <c r="K195" i="4"/>
  <c r="L195" i="4"/>
  <c r="K196" i="4"/>
  <c r="L196" i="4"/>
  <c r="K197" i="4"/>
  <c r="L197" i="4"/>
  <c r="K198" i="4"/>
  <c r="L198" i="4"/>
  <c r="M198" i="4" s="1"/>
  <c r="K199" i="4"/>
  <c r="L199" i="4"/>
  <c r="K200" i="4"/>
  <c r="L200" i="4"/>
  <c r="M200" i="4" s="1"/>
  <c r="K201" i="4"/>
  <c r="L201" i="4"/>
  <c r="K202" i="4"/>
  <c r="L202" i="4"/>
  <c r="M202" i="4" s="1"/>
  <c r="K203" i="4"/>
  <c r="L203" i="4"/>
  <c r="K204" i="4"/>
  <c r="L204" i="4"/>
  <c r="K205" i="4"/>
  <c r="L205" i="4"/>
  <c r="K206" i="4"/>
  <c r="L206" i="4"/>
  <c r="M206" i="4" s="1"/>
  <c r="K207" i="4"/>
  <c r="L207" i="4"/>
  <c r="K208" i="4"/>
  <c r="L208" i="4"/>
  <c r="M208" i="4" s="1"/>
  <c r="K209" i="4"/>
  <c r="L209" i="4"/>
  <c r="K210" i="4"/>
  <c r="L210" i="4"/>
  <c r="M210" i="4" s="1"/>
  <c r="K211" i="4"/>
  <c r="L211" i="4"/>
  <c r="K212" i="4"/>
  <c r="L212" i="4"/>
  <c r="M212" i="4" s="1"/>
  <c r="K213" i="4"/>
  <c r="L213" i="4"/>
  <c r="K214" i="4"/>
  <c r="L214" i="4"/>
  <c r="M214" i="4" s="1"/>
  <c r="K215" i="4"/>
  <c r="L215" i="4"/>
  <c r="K216" i="4"/>
  <c r="L216" i="4"/>
  <c r="M216" i="4" s="1"/>
  <c r="K217" i="4"/>
  <c r="L217" i="4"/>
  <c r="K218" i="4"/>
  <c r="L218" i="4"/>
  <c r="K219" i="4"/>
  <c r="L219" i="4"/>
  <c r="K220" i="4"/>
  <c r="L220" i="4"/>
  <c r="M220" i="4" s="1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4" i="4"/>
  <c r="L234" i="4"/>
  <c r="K235" i="4"/>
  <c r="L235" i="4"/>
  <c r="M235" i="4" s="1"/>
  <c r="K236" i="4"/>
  <c r="L236" i="4"/>
  <c r="K237" i="4"/>
  <c r="L237" i="4"/>
  <c r="M237" i="4" s="1"/>
  <c r="K238" i="4"/>
  <c r="L238" i="4"/>
  <c r="K239" i="4"/>
  <c r="L239" i="4"/>
  <c r="K240" i="4"/>
  <c r="M240" i="4" s="1"/>
  <c r="L240" i="4"/>
  <c r="L241" i="4"/>
  <c r="M241" i="4" s="1"/>
  <c r="L242" i="4"/>
  <c r="M242" i="4" s="1"/>
  <c r="K243" i="4"/>
  <c r="M243" i="4" s="1"/>
  <c r="L243" i="4"/>
  <c r="K246" i="4"/>
  <c r="M246" i="4" s="1"/>
  <c r="L246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M256" i="4" s="1"/>
  <c r="K257" i="4"/>
  <c r="L257" i="4"/>
  <c r="K258" i="4"/>
  <c r="L258" i="4"/>
  <c r="M258" i="4" s="1"/>
  <c r="K259" i="4"/>
  <c r="L259" i="4"/>
  <c r="K260" i="4"/>
  <c r="L260" i="4"/>
  <c r="M260" i="4" s="1"/>
  <c r="K261" i="4"/>
  <c r="L261" i="4"/>
  <c r="K262" i="4"/>
  <c r="L262" i="4"/>
  <c r="K263" i="4"/>
  <c r="L263" i="4"/>
  <c r="K264" i="4"/>
  <c r="L264" i="4"/>
  <c r="M264" i="4" s="1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M276" i="4" s="1"/>
  <c r="K277" i="4"/>
  <c r="L277" i="4"/>
  <c r="K278" i="4"/>
  <c r="L278" i="4"/>
  <c r="M278" i="4" s="1"/>
  <c r="K279" i="4"/>
  <c r="L279" i="4"/>
  <c r="K280" i="4"/>
  <c r="L280" i="4"/>
  <c r="M280" i="4" s="1"/>
  <c r="K281" i="4"/>
  <c r="L281" i="4"/>
  <c r="K282" i="4"/>
  <c r="L282" i="4"/>
  <c r="M282" i="4" s="1"/>
  <c r="K283" i="4"/>
  <c r="L283" i="4"/>
  <c r="K284" i="4"/>
  <c r="L284" i="4"/>
  <c r="M284" i="4" s="1"/>
  <c r="K285" i="4"/>
  <c r="L285" i="4"/>
  <c r="K286" i="4"/>
  <c r="L286" i="4"/>
  <c r="M286" i="4" s="1"/>
  <c r="K287" i="4"/>
  <c r="L287" i="4"/>
  <c r="K288" i="4"/>
  <c r="L288" i="4"/>
  <c r="M288" i="4" s="1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M298" i="4" s="1"/>
  <c r="K299" i="4"/>
  <c r="L299" i="4"/>
  <c r="K300" i="4"/>
  <c r="L300" i="4"/>
  <c r="M300" i="4" s="1"/>
  <c r="K301" i="4"/>
  <c r="L301" i="4"/>
  <c r="K302" i="4"/>
  <c r="L302" i="4"/>
  <c r="M302" i="4" s="1"/>
  <c r="K303" i="4"/>
  <c r="L303" i="4"/>
  <c r="K304" i="4"/>
  <c r="L304" i="4"/>
  <c r="K305" i="4"/>
  <c r="L305" i="4"/>
  <c r="K306" i="4"/>
  <c r="L306" i="4"/>
  <c r="K307" i="4"/>
  <c r="L307" i="4"/>
  <c r="K308" i="4"/>
  <c r="L308" i="4"/>
  <c r="M308" i="4" s="1"/>
  <c r="K309" i="4"/>
  <c r="L309" i="4"/>
  <c r="K310" i="4"/>
  <c r="L310" i="4"/>
  <c r="M310" i="4" s="1"/>
  <c r="K311" i="4"/>
  <c r="L311" i="4"/>
  <c r="K312" i="4"/>
  <c r="L312" i="4"/>
  <c r="M312" i="4" s="1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L318" i="4"/>
  <c r="M318" i="4" s="1"/>
  <c r="K319" i="4"/>
  <c r="L319" i="4"/>
  <c r="K320" i="4"/>
  <c r="L320" i="4"/>
  <c r="M320" i="4" s="1"/>
  <c r="K321" i="4"/>
  <c r="L321" i="4"/>
  <c r="K322" i="4"/>
  <c r="L322" i="4"/>
  <c r="M322" i="4" s="1"/>
  <c r="K323" i="4"/>
  <c r="L323" i="4"/>
  <c r="K324" i="4"/>
  <c r="L324" i="4"/>
  <c r="M324" i="4" s="1"/>
  <c r="K325" i="4"/>
  <c r="L325" i="4"/>
  <c r="K326" i="4"/>
  <c r="L326" i="4"/>
  <c r="M326" i="4" s="1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M334" i="4" s="1"/>
  <c r="K335" i="4"/>
  <c r="L335" i="4"/>
  <c r="K336" i="4"/>
  <c r="L336" i="4"/>
  <c r="K337" i="4"/>
  <c r="L337" i="4"/>
  <c r="K338" i="4"/>
  <c r="L338" i="4"/>
  <c r="M338" i="4" s="1"/>
  <c r="K339" i="4"/>
  <c r="L339" i="4"/>
  <c r="K340" i="4"/>
  <c r="L340" i="4"/>
  <c r="K341" i="4"/>
  <c r="L341" i="4"/>
  <c r="K342" i="4"/>
  <c r="L342" i="4"/>
  <c r="K343" i="4"/>
  <c r="L343" i="4"/>
  <c r="K345" i="4"/>
  <c r="L345" i="4"/>
  <c r="K346" i="4"/>
  <c r="L346" i="4"/>
  <c r="K350" i="4"/>
  <c r="L350" i="4"/>
  <c r="K351" i="4"/>
  <c r="L351" i="4"/>
  <c r="K352" i="4"/>
  <c r="L352" i="4"/>
  <c r="K353" i="4"/>
  <c r="L353" i="4"/>
  <c r="K354" i="4"/>
  <c r="L354" i="4"/>
  <c r="M354" i="4" s="1"/>
  <c r="K355" i="4"/>
  <c r="L355" i="4"/>
  <c r="K356" i="4"/>
  <c r="L356" i="4"/>
  <c r="M356" i="4" s="1"/>
  <c r="K357" i="4"/>
  <c r="L357" i="4"/>
  <c r="K358" i="4"/>
  <c r="L358" i="4"/>
  <c r="M358" i="4" s="1"/>
  <c r="K359" i="4"/>
  <c r="L359" i="4"/>
  <c r="K360" i="4"/>
  <c r="L360" i="4"/>
  <c r="M360" i="4" s="1"/>
  <c r="K361" i="4"/>
  <c r="L361" i="4"/>
  <c r="K363" i="4"/>
  <c r="L363" i="4"/>
  <c r="K365" i="4"/>
  <c r="L365" i="4"/>
  <c r="K366" i="4"/>
  <c r="L366" i="4"/>
  <c r="M366" i="4" s="1"/>
  <c r="K367" i="4"/>
  <c r="L367" i="4"/>
  <c r="K368" i="4"/>
  <c r="L368" i="4"/>
  <c r="K369" i="4"/>
  <c r="L369" i="4"/>
  <c r="K370" i="4"/>
  <c r="L370" i="4"/>
  <c r="M370" i="4" s="1"/>
  <c r="K371" i="4"/>
  <c r="L371" i="4"/>
  <c r="K372" i="4"/>
  <c r="L372" i="4"/>
  <c r="M372" i="4" s="1"/>
  <c r="K373" i="4"/>
  <c r="L373" i="4"/>
  <c r="K374" i="4"/>
  <c r="L374" i="4"/>
  <c r="M374" i="4" s="1"/>
  <c r="K375" i="4"/>
  <c r="L375" i="4"/>
  <c r="K376" i="4"/>
  <c r="L376" i="4"/>
  <c r="K377" i="4"/>
  <c r="L377" i="4"/>
  <c r="K378" i="4"/>
  <c r="L378" i="4"/>
  <c r="M378" i="4" s="1"/>
  <c r="K379" i="4"/>
  <c r="L379" i="4"/>
  <c r="K380" i="4"/>
  <c r="L380" i="4"/>
  <c r="M380" i="4" s="1"/>
  <c r="K381" i="4"/>
  <c r="L381" i="4"/>
  <c r="K382" i="4"/>
  <c r="L382" i="4"/>
  <c r="K383" i="4"/>
  <c r="L383" i="4"/>
  <c r="K384" i="4"/>
  <c r="L384" i="4"/>
  <c r="K385" i="4"/>
  <c r="L385" i="4"/>
  <c r="K389" i="4"/>
  <c r="L389" i="4"/>
  <c r="M389" i="4" s="1"/>
  <c r="K390" i="4"/>
  <c r="L390" i="4"/>
  <c r="K391" i="4"/>
  <c r="L391" i="4"/>
  <c r="M391" i="4" s="1"/>
  <c r="K392" i="4"/>
  <c r="L392" i="4"/>
  <c r="K393" i="4"/>
  <c r="L393" i="4"/>
  <c r="M393" i="4" s="1"/>
  <c r="K394" i="4"/>
  <c r="L394" i="4"/>
  <c r="K395" i="4"/>
  <c r="L395" i="4"/>
  <c r="M395" i="4" s="1"/>
  <c r="K396" i="4"/>
  <c r="L396" i="4"/>
  <c r="K397" i="4"/>
  <c r="L397" i="4"/>
  <c r="K398" i="4"/>
  <c r="L398" i="4"/>
  <c r="K399" i="4"/>
  <c r="L399" i="4"/>
  <c r="M399" i="4" s="1"/>
  <c r="K400" i="4"/>
  <c r="L400" i="4"/>
  <c r="K401" i="4"/>
  <c r="L401" i="4"/>
  <c r="M401" i="4" s="1"/>
  <c r="K402" i="4"/>
  <c r="L402" i="4"/>
  <c r="K403" i="4"/>
  <c r="L403" i="4"/>
  <c r="M403" i="4" s="1"/>
  <c r="K404" i="4"/>
  <c r="L404" i="4"/>
  <c r="K405" i="4"/>
  <c r="L405" i="4"/>
  <c r="K406" i="4"/>
  <c r="L406" i="4"/>
  <c r="K407" i="4"/>
  <c r="L407" i="4"/>
  <c r="M407" i="4" s="1"/>
  <c r="K408" i="4"/>
  <c r="L408" i="4"/>
  <c r="K409" i="4"/>
  <c r="L409" i="4"/>
  <c r="M409" i="4" s="1"/>
  <c r="K410" i="4"/>
  <c r="L410" i="4"/>
  <c r="K411" i="4"/>
  <c r="L411" i="4"/>
  <c r="M411" i="4" s="1"/>
  <c r="K412" i="4"/>
  <c r="L412" i="4"/>
  <c r="K413" i="4"/>
  <c r="L413" i="4"/>
  <c r="M413" i="4" s="1"/>
  <c r="K414" i="4"/>
  <c r="L414" i="4"/>
  <c r="K415" i="4"/>
  <c r="L415" i="4"/>
  <c r="M415" i="4" s="1"/>
  <c r="K416" i="4"/>
  <c r="L416" i="4"/>
  <c r="K417" i="4"/>
  <c r="L417" i="4"/>
  <c r="M417" i="4" s="1"/>
  <c r="K418" i="4"/>
  <c r="L418" i="4"/>
  <c r="K419" i="4"/>
  <c r="L419" i="4"/>
  <c r="M419" i="4" s="1"/>
  <c r="K420" i="4"/>
  <c r="L420" i="4"/>
  <c r="K421" i="4"/>
  <c r="L421" i="4"/>
  <c r="K422" i="4"/>
  <c r="L422" i="4"/>
  <c r="K423" i="4"/>
  <c r="L423" i="4"/>
  <c r="M423" i="4" s="1"/>
  <c r="K424" i="4"/>
  <c r="L424" i="4"/>
  <c r="K425" i="4"/>
  <c r="L425" i="4"/>
  <c r="M425" i="4" s="1"/>
  <c r="K426" i="4"/>
  <c r="L426" i="4"/>
  <c r="K427" i="4"/>
  <c r="L427" i="4"/>
  <c r="K428" i="4"/>
  <c r="L428" i="4"/>
  <c r="K429" i="4"/>
  <c r="L429" i="4"/>
  <c r="M429" i="4" s="1"/>
  <c r="K430" i="4"/>
  <c r="L430" i="4"/>
  <c r="K431" i="4"/>
  <c r="L431" i="4"/>
  <c r="K432" i="4"/>
  <c r="L432" i="4"/>
  <c r="K433" i="4"/>
  <c r="L433" i="4"/>
  <c r="M433" i="4" s="1"/>
  <c r="K434" i="4"/>
  <c r="L434" i="4"/>
  <c r="K435" i="4"/>
  <c r="L435" i="4"/>
  <c r="M435" i="4" s="1"/>
  <c r="K436" i="4"/>
  <c r="L436" i="4"/>
  <c r="K437" i="4"/>
  <c r="L437" i="4"/>
  <c r="M437" i="4" s="1"/>
  <c r="K438" i="4"/>
  <c r="L438" i="4"/>
  <c r="K439" i="4"/>
  <c r="L439" i="4"/>
  <c r="K440" i="4"/>
  <c r="L440" i="4"/>
  <c r="K441" i="4"/>
  <c r="L441" i="4"/>
  <c r="M441" i="4" s="1"/>
  <c r="K442" i="4"/>
  <c r="L442" i="4"/>
  <c r="K443" i="4"/>
  <c r="L443" i="4"/>
  <c r="K444" i="4"/>
  <c r="L444" i="4"/>
  <c r="K445" i="4"/>
  <c r="L445" i="4"/>
  <c r="M445" i="4" s="1"/>
  <c r="K446" i="4"/>
  <c r="L446" i="4"/>
  <c r="K447" i="4"/>
  <c r="L447" i="4"/>
  <c r="M447" i="4" s="1"/>
  <c r="K448" i="4"/>
  <c r="L448" i="4"/>
  <c r="K449" i="4"/>
  <c r="L449" i="4"/>
  <c r="M449" i="4" s="1"/>
  <c r="K450" i="4"/>
  <c r="L450" i="4"/>
  <c r="K451" i="4"/>
  <c r="L451" i="4"/>
  <c r="K452" i="4"/>
  <c r="L452" i="4"/>
  <c r="K453" i="4"/>
  <c r="L453" i="4"/>
  <c r="K454" i="4"/>
  <c r="L454" i="4"/>
  <c r="K455" i="4"/>
  <c r="L455" i="4"/>
  <c r="M455" i="4" s="1"/>
  <c r="K456" i="4"/>
  <c r="L456" i="4"/>
  <c r="K457" i="4"/>
  <c r="L457" i="4"/>
  <c r="M457" i="4" s="1"/>
  <c r="K458" i="4"/>
  <c r="L458" i="4"/>
  <c r="K459" i="4"/>
  <c r="L459" i="4"/>
  <c r="M459" i="4" s="1"/>
  <c r="K460" i="4"/>
  <c r="L460" i="4"/>
  <c r="K461" i="4"/>
  <c r="L461" i="4"/>
  <c r="M461" i="4" s="1"/>
  <c r="K462" i="4"/>
  <c r="L462" i="4"/>
  <c r="K463" i="4"/>
  <c r="L463" i="4"/>
  <c r="M463" i="4" s="1"/>
  <c r="K464" i="4"/>
  <c r="L464" i="4"/>
  <c r="K465" i="4"/>
  <c r="L465" i="4"/>
  <c r="M465" i="4" s="1"/>
  <c r="K466" i="4"/>
  <c r="L466" i="4"/>
  <c r="K467" i="4"/>
  <c r="L467" i="4"/>
  <c r="K468" i="4"/>
  <c r="L468" i="4"/>
  <c r="K469" i="4"/>
  <c r="L469" i="4"/>
  <c r="M469" i="4" s="1"/>
  <c r="K470" i="4"/>
  <c r="L470" i="4"/>
  <c r="K471" i="4"/>
  <c r="L471" i="4"/>
  <c r="K472" i="4"/>
  <c r="L472" i="4"/>
  <c r="K473" i="4"/>
  <c r="L473" i="4"/>
  <c r="M473" i="4" s="1"/>
  <c r="K474" i="4"/>
  <c r="L474" i="4"/>
  <c r="K475" i="4"/>
  <c r="L475" i="4"/>
  <c r="K476" i="4"/>
  <c r="L476" i="4"/>
  <c r="M476" i="4" s="1"/>
  <c r="K477" i="4"/>
  <c r="L477" i="4"/>
  <c r="K478" i="4"/>
  <c r="M478" i="4" s="1"/>
  <c r="L478" i="4"/>
  <c r="K479" i="4"/>
  <c r="L479" i="4"/>
  <c r="M479" i="4" s="1"/>
  <c r="K480" i="4"/>
  <c r="L480" i="4"/>
  <c r="K481" i="4"/>
  <c r="L481" i="4"/>
  <c r="M481" i="4" s="1"/>
  <c r="K482" i="4"/>
  <c r="L482" i="4"/>
  <c r="K483" i="4"/>
  <c r="L483" i="4"/>
  <c r="K484" i="4"/>
  <c r="L484" i="4"/>
  <c r="K485" i="4"/>
  <c r="L485" i="4"/>
  <c r="M485" i="4" s="1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M500" i="4" s="1"/>
  <c r="K501" i="4"/>
  <c r="L501" i="4"/>
  <c r="K502" i="4"/>
  <c r="M502" i="4" s="1"/>
  <c r="L502" i="4"/>
  <c r="K503" i="4"/>
  <c r="L503" i="4"/>
  <c r="K504" i="4"/>
  <c r="L504" i="4"/>
  <c r="M504" i="4" s="1"/>
  <c r="K505" i="4"/>
  <c r="L505" i="4"/>
  <c r="K506" i="4"/>
  <c r="L506" i="4"/>
  <c r="K507" i="4"/>
  <c r="L507" i="4"/>
  <c r="K508" i="4"/>
  <c r="L508" i="4"/>
  <c r="K509" i="4"/>
  <c r="L509" i="4"/>
  <c r="K510" i="4"/>
  <c r="L510" i="4"/>
  <c r="K511" i="4"/>
  <c r="L511" i="4"/>
  <c r="K512" i="4"/>
  <c r="L512" i="4"/>
  <c r="M512" i="4" s="1"/>
  <c r="K513" i="4"/>
  <c r="L513" i="4"/>
  <c r="K514" i="4"/>
  <c r="L514" i="4"/>
  <c r="K515" i="4"/>
  <c r="L515" i="4"/>
  <c r="K516" i="4"/>
  <c r="L516" i="4"/>
  <c r="M516" i="4" s="1"/>
  <c r="K517" i="4"/>
  <c r="M517" i="4" s="1"/>
  <c r="L517" i="4"/>
  <c r="K518" i="4"/>
  <c r="L518" i="4"/>
  <c r="K519" i="4"/>
  <c r="L519" i="4"/>
  <c r="M519" i="4" s="1"/>
  <c r="K520" i="4"/>
  <c r="L520" i="4"/>
  <c r="K521" i="4"/>
  <c r="L521" i="4"/>
  <c r="K522" i="4"/>
  <c r="M522" i="4" s="1"/>
  <c r="L522" i="4"/>
  <c r="K523" i="4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M530" i="4" s="1"/>
  <c r="K531" i="4"/>
  <c r="L531" i="4"/>
  <c r="K532" i="4"/>
  <c r="L532" i="4"/>
  <c r="K533" i="4"/>
  <c r="M533" i="4" s="1"/>
  <c r="L533" i="4"/>
  <c r="K534" i="4"/>
  <c r="L534" i="4"/>
  <c r="K535" i="4"/>
  <c r="L535" i="4"/>
  <c r="M535" i="4" s="1"/>
  <c r="K536" i="4"/>
  <c r="L536" i="4"/>
  <c r="K537" i="4"/>
  <c r="L537" i="4"/>
  <c r="K538" i="4"/>
  <c r="L538" i="4"/>
  <c r="K539" i="4"/>
  <c r="M539" i="4" s="1"/>
  <c r="L539" i="4"/>
  <c r="K540" i="4"/>
  <c r="L540" i="4"/>
  <c r="K541" i="4"/>
  <c r="L541" i="4"/>
  <c r="M541" i="4" s="1"/>
  <c r="K542" i="4"/>
  <c r="L542" i="4"/>
  <c r="K543" i="4"/>
  <c r="L543" i="4"/>
  <c r="K544" i="4"/>
  <c r="L544" i="4"/>
  <c r="K545" i="4"/>
  <c r="L545" i="4"/>
  <c r="K546" i="4"/>
  <c r="L546" i="4"/>
  <c r="K547" i="4"/>
  <c r="L547" i="4"/>
  <c r="K548" i="4"/>
  <c r="L548" i="4"/>
  <c r="K549" i="4"/>
  <c r="M549" i="4" s="1"/>
  <c r="L549" i="4"/>
  <c r="K550" i="4"/>
  <c r="L550" i="4"/>
  <c r="K551" i="4"/>
  <c r="L551" i="4"/>
  <c r="M551" i="4" s="1"/>
  <c r="K552" i="4"/>
  <c r="M552" i="4" s="1"/>
  <c r="L552" i="4"/>
  <c r="K553" i="4"/>
  <c r="L553" i="4"/>
  <c r="K554" i="4"/>
  <c r="L554" i="4"/>
  <c r="K555" i="4"/>
  <c r="L555" i="4"/>
  <c r="K556" i="4"/>
  <c r="L556" i="4"/>
  <c r="K557" i="4"/>
  <c r="L557" i="4"/>
  <c r="K558" i="4"/>
  <c r="L558" i="4"/>
  <c r="K559" i="4"/>
  <c r="L559" i="4"/>
  <c r="K560" i="4"/>
  <c r="L560" i="4"/>
  <c r="K561" i="4"/>
  <c r="L561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M602" i="4" s="1"/>
  <c r="L602" i="4"/>
  <c r="K603" i="4"/>
  <c r="L603" i="4"/>
  <c r="K604" i="4"/>
  <c r="M604" i="4" s="1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52" i="4"/>
  <c r="M652" i="4" s="1"/>
  <c r="L652" i="4"/>
  <c r="K653" i="4"/>
  <c r="M653" i="4" s="1"/>
  <c r="L653" i="4"/>
  <c r="K654" i="4"/>
  <c r="M654" i="4" s="1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L664" i="4"/>
  <c r="K665" i="4"/>
  <c r="L665" i="4"/>
  <c r="K666" i="4"/>
  <c r="L666" i="4"/>
  <c r="K667" i="4"/>
  <c r="L667" i="4"/>
  <c r="K668" i="4"/>
  <c r="L668" i="4"/>
  <c r="K669" i="4"/>
  <c r="L669" i="4"/>
  <c r="K670" i="4"/>
  <c r="L670" i="4"/>
  <c r="K671" i="4"/>
  <c r="L671" i="4"/>
  <c r="M15" i="4"/>
  <c r="M19" i="4"/>
  <c r="M22" i="4"/>
  <c r="M23" i="4"/>
  <c r="M24" i="4"/>
  <c r="M25" i="4"/>
  <c r="M26" i="4"/>
  <c r="M27" i="4"/>
  <c r="M28" i="4"/>
  <c r="M29" i="4"/>
  <c r="M30" i="4"/>
  <c r="M31" i="4"/>
  <c r="M33" i="4"/>
  <c r="M37" i="4"/>
  <c r="M42" i="4"/>
  <c r="M43" i="4"/>
  <c r="M44" i="4"/>
  <c r="M45" i="4"/>
  <c r="M46" i="4"/>
  <c r="M47" i="4"/>
  <c r="M48" i="4"/>
  <c r="M49" i="4"/>
  <c r="M50" i="4"/>
  <c r="M53" i="4"/>
  <c r="M56" i="4"/>
  <c r="M58" i="4"/>
  <c r="M60" i="4"/>
  <c r="M64" i="4"/>
  <c r="M68" i="4"/>
  <c r="M69" i="4"/>
  <c r="M70" i="4"/>
  <c r="M71" i="4"/>
  <c r="M72" i="4"/>
  <c r="M73" i="4"/>
  <c r="M74" i="4"/>
  <c r="M75" i="4"/>
  <c r="M76" i="4"/>
  <c r="M78" i="4"/>
  <c r="M79" i="4"/>
  <c r="M80" i="4"/>
  <c r="M81" i="4"/>
  <c r="M82" i="4"/>
  <c r="M83" i="4"/>
  <c r="M84" i="4"/>
  <c r="M86" i="4"/>
  <c r="M87" i="4"/>
  <c r="M88" i="4"/>
  <c r="M89" i="4"/>
  <c r="M90" i="4"/>
  <c r="M92" i="4"/>
  <c r="M93" i="4"/>
  <c r="M94" i="4"/>
  <c r="M96" i="4"/>
  <c r="M98" i="4"/>
  <c r="M100" i="4"/>
  <c r="M102" i="4"/>
  <c r="M103" i="4"/>
  <c r="M104" i="4"/>
  <c r="M105" i="4"/>
  <c r="M106" i="4"/>
  <c r="M108" i="4"/>
  <c r="M110" i="4"/>
  <c r="M112" i="4"/>
  <c r="M113" i="4"/>
  <c r="M114" i="4"/>
  <c r="M116" i="4"/>
  <c r="M118" i="4"/>
  <c r="M119" i="4"/>
  <c r="M120" i="4"/>
  <c r="M122" i="4"/>
  <c r="M124" i="4"/>
  <c r="M125" i="4"/>
  <c r="M126" i="4"/>
  <c r="M128" i="4"/>
  <c r="M129" i="4"/>
  <c r="M131" i="4"/>
  <c r="M133" i="4"/>
  <c r="M134" i="4"/>
  <c r="M135" i="4"/>
  <c r="M136" i="4"/>
  <c r="M137" i="4"/>
  <c r="M139" i="4"/>
  <c r="M140" i="4"/>
  <c r="M142" i="4"/>
  <c r="M145" i="4"/>
  <c r="M146" i="4"/>
  <c r="M147" i="4"/>
  <c r="M148" i="4"/>
  <c r="M149" i="4"/>
  <c r="M150" i="4"/>
  <c r="M151" i="4"/>
  <c r="M153" i="4"/>
  <c r="M155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3" i="4"/>
  <c r="M174" i="4"/>
  <c r="M175" i="4"/>
  <c r="M177" i="4"/>
  <c r="M182" i="4"/>
  <c r="M186" i="4"/>
  <c r="M187" i="4"/>
  <c r="M188" i="4"/>
  <c r="M189" i="4"/>
  <c r="M190" i="4"/>
  <c r="M191" i="4"/>
  <c r="M193" i="4"/>
  <c r="M195" i="4"/>
  <c r="M196" i="4"/>
  <c r="M197" i="4"/>
  <c r="M199" i="4"/>
  <c r="M201" i="4"/>
  <c r="M203" i="4"/>
  <c r="M204" i="4"/>
  <c r="M205" i="4"/>
  <c r="M207" i="4"/>
  <c r="M209" i="4"/>
  <c r="M211" i="4"/>
  <c r="M213" i="4"/>
  <c r="M215" i="4"/>
  <c r="M217" i="4"/>
  <c r="M218" i="4"/>
  <c r="M219" i="4"/>
  <c r="M221" i="4"/>
  <c r="M223" i="4"/>
  <c r="M225" i="4"/>
  <c r="M226" i="4"/>
  <c r="M227" i="4"/>
  <c r="M228" i="4"/>
  <c r="M229" i="4"/>
  <c r="M230" i="4"/>
  <c r="M231" i="4"/>
  <c r="M232" i="4"/>
  <c r="M234" i="4"/>
  <c r="M236" i="4"/>
  <c r="M238" i="4"/>
  <c r="M239" i="4"/>
  <c r="M249" i="4"/>
  <c r="M250" i="4"/>
  <c r="M251" i="4"/>
  <c r="M252" i="4"/>
  <c r="M253" i="4"/>
  <c r="M254" i="4"/>
  <c r="M255" i="4"/>
  <c r="M257" i="4"/>
  <c r="M259" i="4"/>
  <c r="M262" i="4"/>
  <c r="M265" i="4"/>
  <c r="M266" i="4"/>
  <c r="M267" i="4"/>
  <c r="M268" i="4"/>
  <c r="M269" i="4"/>
  <c r="M270" i="4"/>
  <c r="M271" i="4"/>
  <c r="M272" i="4"/>
  <c r="M273" i="4"/>
  <c r="M274" i="4"/>
  <c r="M275" i="4"/>
  <c r="M277" i="4"/>
  <c r="M279" i="4"/>
  <c r="M281" i="4"/>
  <c r="M283" i="4"/>
  <c r="M285" i="4"/>
  <c r="M287" i="4"/>
  <c r="M289" i="4"/>
  <c r="M290" i="4"/>
  <c r="M291" i="4"/>
  <c r="M292" i="4"/>
  <c r="M293" i="4"/>
  <c r="M294" i="4"/>
  <c r="M295" i="4"/>
  <c r="M296" i="4"/>
  <c r="M297" i="4"/>
  <c r="M299" i="4"/>
  <c r="M301" i="4"/>
  <c r="M303" i="4"/>
  <c r="M304" i="4"/>
  <c r="M305" i="4"/>
  <c r="M306" i="4"/>
  <c r="M307" i="4"/>
  <c r="M309" i="4"/>
  <c r="M311" i="4"/>
  <c r="M313" i="4"/>
  <c r="M315" i="4"/>
  <c r="M316" i="4"/>
  <c r="M317" i="4"/>
  <c r="M319" i="4"/>
  <c r="M321" i="4"/>
  <c r="M323" i="4"/>
  <c r="M325" i="4"/>
  <c r="M327" i="4"/>
  <c r="M328" i="4"/>
  <c r="M329" i="4"/>
  <c r="M330" i="4"/>
  <c r="M331" i="4"/>
  <c r="M332" i="4"/>
  <c r="M333" i="4"/>
  <c r="M335" i="4"/>
  <c r="M336" i="4"/>
  <c r="M337" i="4"/>
  <c r="M339" i="4"/>
  <c r="M350" i="4"/>
  <c r="M351" i="4"/>
  <c r="M352" i="4"/>
  <c r="M353" i="4"/>
  <c r="M355" i="4"/>
  <c r="M357" i="4"/>
  <c r="M359" i="4"/>
  <c r="M361" i="4"/>
  <c r="M363" i="4"/>
  <c r="M365" i="4"/>
  <c r="M367" i="4"/>
  <c r="M368" i="4"/>
  <c r="M369" i="4"/>
  <c r="M371" i="4"/>
  <c r="M373" i="4"/>
  <c r="M375" i="4"/>
  <c r="M376" i="4"/>
  <c r="M377" i="4"/>
  <c r="M379" i="4"/>
  <c r="M381" i="4"/>
  <c r="M382" i="4"/>
  <c r="M383" i="4"/>
  <c r="M384" i="4"/>
  <c r="M385" i="4"/>
  <c r="M390" i="4"/>
  <c r="M392" i="4"/>
  <c r="M394" i="4"/>
  <c r="M396" i="4"/>
  <c r="M397" i="4"/>
  <c r="M398" i="4"/>
  <c r="M400" i="4"/>
  <c r="M402" i="4"/>
  <c r="M404" i="4"/>
  <c r="M405" i="4"/>
  <c r="M406" i="4"/>
  <c r="M408" i="4"/>
  <c r="M410" i="4"/>
  <c r="M412" i="4"/>
  <c r="M414" i="4"/>
  <c r="M416" i="4"/>
  <c r="M418" i="4"/>
  <c r="M420" i="4"/>
  <c r="M421" i="4"/>
  <c r="M422" i="4"/>
  <c r="M424" i="4"/>
  <c r="M426" i="4"/>
  <c r="M427" i="4"/>
  <c r="M428" i="4"/>
  <c r="M430" i="4"/>
  <c r="M431" i="4"/>
  <c r="M432" i="4"/>
  <c r="M434" i="4"/>
  <c r="M436" i="4"/>
  <c r="M438" i="4"/>
  <c r="M439" i="4"/>
  <c r="M440" i="4"/>
  <c r="M442" i="4"/>
  <c r="M443" i="4"/>
  <c r="M444" i="4"/>
  <c r="M446" i="4"/>
  <c r="M448" i="4"/>
  <c r="M450" i="4"/>
  <c r="M451" i="4"/>
  <c r="M452" i="4"/>
  <c r="M453" i="4"/>
  <c r="M454" i="4"/>
  <c r="M456" i="4"/>
  <c r="M458" i="4"/>
  <c r="M460" i="4"/>
  <c r="M462" i="4"/>
  <c r="M464" i="4"/>
  <c r="M466" i="4"/>
  <c r="M467" i="4"/>
  <c r="M468" i="4"/>
  <c r="M470" i="4"/>
  <c r="M471" i="4"/>
  <c r="M472" i="4"/>
  <c r="M475" i="4"/>
  <c r="M477" i="4"/>
  <c r="M480" i="4"/>
  <c r="M484" i="4"/>
  <c r="M486" i="4"/>
  <c r="M489" i="4"/>
  <c r="M491" i="4"/>
  <c r="M492" i="4"/>
  <c r="M493" i="4"/>
  <c r="M494" i="4"/>
  <c r="M495" i="4"/>
  <c r="M496" i="4"/>
  <c r="M497" i="4"/>
  <c r="M503" i="4"/>
  <c r="M506" i="4"/>
  <c r="M508" i="4"/>
  <c r="M509" i="4"/>
  <c r="M514" i="4"/>
  <c r="M518" i="4"/>
  <c r="M523" i="4"/>
  <c r="M531" i="4"/>
  <c r="M532" i="4"/>
  <c r="M534" i="4"/>
  <c r="M540" i="4"/>
  <c r="M550" i="4"/>
  <c r="M564" i="4"/>
  <c r="M566" i="4"/>
  <c r="M567" i="4"/>
  <c r="M568" i="4"/>
  <c r="M569" i="4"/>
  <c r="M570" i="4"/>
  <c r="M571" i="4"/>
  <c r="M574" i="4"/>
  <c r="M575" i="4"/>
  <c r="M576" i="4"/>
  <c r="M577" i="4"/>
  <c r="M578" i="4"/>
  <c r="M579" i="4"/>
  <c r="M580" i="4"/>
  <c r="M581" i="4"/>
  <c r="M583" i="4"/>
  <c r="M584" i="4"/>
  <c r="M585" i="4"/>
  <c r="M586" i="4"/>
  <c r="M587" i="4"/>
  <c r="M588" i="4"/>
  <c r="M589" i="4"/>
  <c r="M590" i="4"/>
  <c r="M591" i="4"/>
  <c r="M593" i="4"/>
  <c r="M594" i="4"/>
  <c r="M595" i="4"/>
  <c r="M596" i="4"/>
  <c r="M597" i="4"/>
  <c r="M598" i="4"/>
  <c r="M599" i="4"/>
  <c r="M600" i="4"/>
  <c r="M601" i="4"/>
  <c r="M603" i="4"/>
  <c r="M605" i="4"/>
  <c r="M606" i="4"/>
  <c r="M607" i="4"/>
  <c r="M608" i="4"/>
  <c r="M609" i="4"/>
  <c r="M610" i="4"/>
  <c r="M611" i="4"/>
  <c r="M613" i="4"/>
  <c r="M614" i="4"/>
  <c r="M615" i="4"/>
  <c r="M616" i="4"/>
  <c r="M617" i="4"/>
  <c r="M618" i="4"/>
  <c r="M619" i="4"/>
  <c r="M620" i="4"/>
  <c r="M621" i="4"/>
  <c r="M623" i="4"/>
  <c r="M624" i="4"/>
  <c r="M625" i="4"/>
  <c r="M626" i="4"/>
  <c r="M627" i="4"/>
  <c r="M628" i="4"/>
  <c r="M629" i="4"/>
  <c r="M630" i="4"/>
  <c r="M631" i="4"/>
  <c r="M633" i="4"/>
  <c r="M634" i="4"/>
  <c r="M635" i="4"/>
  <c r="M636" i="4"/>
  <c r="M637" i="4"/>
  <c r="M638" i="4"/>
  <c r="M639" i="4"/>
  <c r="M640" i="4"/>
  <c r="M641" i="4"/>
  <c r="M655" i="4"/>
  <c r="M656" i="4"/>
  <c r="M657" i="4"/>
  <c r="M658" i="4"/>
  <c r="M659" i="4"/>
  <c r="M660" i="4"/>
  <c r="M661" i="4"/>
  <c r="M670" i="4"/>
  <c r="M671" i="4"/>
  <c r="M669" i="4" l="1"/>
  <c r="M668" i="4"/>
  <c r="M667" i="4"/>
  <c r="M666" i="4"/>
  <c r="M665" i="4"/>
  <c r="M664" i="4"/>
  <c r="M663" i="4"/>
  <c r="M662" i="4"/>
  <c r="M632" i="4"/>
  <c r="M612" i="4"/>
  <c r="P612" i="4" s="1"/>
  <c r="G43" i="2" s="1"/>
  <c r="M592" i="4"/>
  <c r="M582" i="4"/>
  <c r="M573" i="4"/>
  <c r="M572" i="4"/>
  <c r="D39" i="2" s="1"/>
  <c r="M565" i="4"/>
  <c r="M563" i="4"/>
  <c r="D38" i="2" s="1"/>
  <c r="M561" i="4"/>
  <c r="M560" i="4"/>
  <c r="M559" i="4"/>
  <c r="M558" i="4"/>
  <c r="M557" i="4"/>
  <c r="M556" i="4"/>
  <c r="M555" i="4"/>
  <c r="M554" i="4"/>
  <c r="M553" i="4"/>
  <c r="M548" i="4"/>
  <c r="M547" i="4"/>
  <c r="M546" i="4"/>
  <c r="M545" i="4"/>
  <c r="M544" i="4"/>
  <c r="M543" i="4"/>
  <c r="M542" i="4"/>
  <c r="M538" i="4"/>
  <c r="M537" i="4"/>
  <c r="M536" i="4"/>
  <c r="M529" i="4"/>
  <c r="M528" i="4"/>
  <c r="M527" i="4"/>
  <c r="M526" i="4"/>
  <c r="M525" i="4"/>
  <c r="M524" i="4"/>
  <c r="M521" i="4"/>
  <c r="M520" i="4"/>
  <c r="M515" i="4"/>
  <c r="M513" i="4"/>
  <c r="M511" i="4"/>
  <c r="M510" i="4"/>
  <c r="M507" i="4"/>
  <c r="M505" i="4"/>
  <c r="M501" i="4"/>
  <c r="M499" i="4"/>
  <c r="M498" i="4"/>
  <c r="M490" i="4"/>
  <c r="M488" i="4"/>
  <c r="M487" i="4"/>
  <c r="M483" i="4"/>
  <c r="M482" i="4"/>
  <c r="M474" i="4"/>
  <c r="M346" i="4"/>
  <c r="M345" i="4"/>
  <c r="M343" i="4"/>
  <c r="M342" i="4"/>
  <c r="M341" i="4"/>
  <c r="M340" i="4"/>
  <c r="M263" i="4"/>
  <c r="M261" i="4"/>
  <c r="M562" i="4"/>
  <c r="D20" i="2"/>
  <c r="AC612" i="4"/>
  <c r="D41" i="2"/>
  <c r="D40" i="2"/>
  <c r="D47" i="2"/>
  <c r="D19" i="2"/>
  <c r="M144" i="4"/>
  <c r="P662" i="4"/>
  <c r="P632" i="4"/>
  <c r="AC632" i="4" s="1"/>
  <c r="P622" i="4"/>
  <c r="G48" i="2" l="1"/>
  <c r="AC662" i="4"/>
  <c r="P48" i="2" s="1"/>
  <c r="R48" i="2" s="1"/>
  <c r="S48" i="2" s="1"/>
  <c r="G44" i="2"/>
  <c r="AC622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11" i="4"/>
  <c r="N484" i="4"/>
  <c r="AB672" i="4" l="1"/>
  <c r="W672" i="4"/>
  <c r="U672" i="4"/>
  <c r="S672" i="4"/>
  <c r="R672" i="4"/>
  <c r="Q672" i="4"/>
  <c r="O672" i="4"/>
  <c r="N672" i="4"/>
  <c r="I672" i="4"/>
  <c r="H672" i="4"/>
  <c r="AA542" i="4"/>
  <c r="Z542" i="4"/>
  <c r="AA522" i="4"/>
  <c r="Z522" i="4"/>
  <c r="AA498" i="4"/>
  <c r="Z498" i="4"/>
  <c r="AA484" i="4"/>
  <c r="Z484" i="4"/>
  <c r="AA458" i="4"/>
  <c r="Z458" i="4"/>
  <c r="AA436" i="4"/>
  <c r="Z436" i="4"/>
  <c r="AA411" i="4"/>
  <c r="Z411" i="4"/>
  <c r="X389" i="4"/>
  <c r="X672" i="4" s="1"/>
  <c r="V389" i="4"/>
  <c r="V672" i="4" s="1"/>
  <c r="T389" i="4"/>
  <c r="T672" i="4" s="1"/>
  <c r="AA375" i="4"/>
  <c r="Z375" i="4"/>
  <c r="AA332" i="4"/>
  <c r="Z332" i="4"/>
  <c r="AA314" i="4"/>
  <c r="Z314" i="4"/>
  <c r="AA295" i="4"/>
  <c r="Z295" i="4"/>
  <c r="AA275" i="4"/>
  <c r="Z275" i="4"/>
  <c r="AA255" i="4"/>
  <c r="Z255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9" i="4" l="1"/>
  <c r="Z672" i="4" s="1"/>
  <c r="M10" i="4"/>
  <c r="P582" i="4"/>
  <c r="P592" i="4"/>
  <c r="P498" i="4"/>
  <c r="Y498" i="4" s="1"/>
  <c r="AC498" i="4" s="1"/>
  <c r="P572" i="4"/>
  <c r="P602" i="4"/>
  <c r="M11" i="4"/>
  <c r="P11" i="4" s="1"/>
  <c r="P563" i="4"/>
  <c r="G38" i="2" s="1"/>
  <c r="P436" i="4"/>
  <c r="AA389" i="4"/>
  <c r="AC592" i="4" l="1"/>
  <c r="G41" i="2"/>
  <c r="AC572" i="4"/>
  <c r="G39" i="2"/>
  <c r="AC602" i="4"/>
  <c r="T46" i="2" s="1"/>
  <c r="G42" i="2"/>
  <c r="AC582" i="4"/>
  <c r="G40" i="2"/>
  <c r="AC563" i="4"/>
  <c r="P255" i="4"/>
  <c r="Y255" i="4" s="1"/>
  <c r="AC255" i="4" s="1"/>
  <c r="P275" i="4"/>
  <c r="Y275" i="4" s="1"/>
  <c r="AC275" i="4" s="1"/>
  <c r="P31" i="4"/>
  <c r="Y31" i="4" s="1"/>
  <c r="AC31" i="4" s="1"/>
  <c r="P332" i="4"/>
  <c r="Y332" i="4" s="1"/>
  <c r="AC332" i="4" s="1"/>
  <c r="P131" i="4"/>
  <c r="Y131" i="4" s="1"/>
  <c r="AC131" i="4" s="1"/>
  <c r="P375" i="4"/>
  <c r="Y375" i="4" s="1"/>
  <c r="AC375" i="4" s="1"/>
  <c r="P542" i="4"/>
  <c r="Y542" i="4" s="1"/>
  <c r="AC542" i="4" s="1"/>
  <c r="P51" i="4"/>
  <c r="Y51" i="4" s="1"/>
  <c r="AC51" i="4" s="1"/>
  <c r="P411" i="4"/>
  <c r="Y411" i="4" s="1"/>
  <c r="AC411" i="4" s="1"/>
  <c r="P389" i="4"/>
  <c r="Y389" i="4" s="1"/>
  <c r="AC389" i="4" s="1"/>
  <c r="P212" i="4"/>
  <c r="Y212" i="4" s="1"/>
  <c r="AC212" i="4" s="1"/>
  <c r="P91" i="4"/>
  <c r="Y91" i="4" s="1"/>
  <c r="AC91" i="4" s="1"/>
  <c r="P352" i="4"/>
  <c r="Y352" i="4" s="1"/>
  <c r="AC352" i="4" s="1"/>
  <c r="P314" i="4"/>
  <c r="Y314" i="4" s="1"/>
  <c r="AC314" i="4" s="1"/>
  <c r="P458" i="4"/>
  <c r="Y458" i="4" s="1"/>
  <c r="AC458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5" i="4"/>
  <c r="Y295" i="4" s="1"/>
  <c r="AC295" i="4" s="1"/>
  <c r="P191" i="4"/>
  <c r="P171" i="4"/>
  <c r="P522" i="4"/>
  <c r="Y522" i="4" s="1"/>
  <c r="AC522" i="4" s="1"/>
  <c r="Y436" i="4"/>
  <c r="AC436" i="4" s="1"/>
  <c r="P484" i="4"/>
  <c r="Y484" i="4" s="1"/>
  <c r="AC484" i="4" s="1"/>
  <c r="M672" i="4"/>
  <c r="AA672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M20" i="2" s="1"/>
  <c r="G20" i="2"/>
  <c r="P40" i="2"/>
  <c r="R40" i="2" s="1"/>
  <c r="S40" i="2" s="1"/>
  <c r="T40" i="2"/>
  <c r="P39" i="2"/>
  <c r="R39" i="2" s="1"/>
  <c r="S39" i="2" s="1"/>
  <c r="T39" i="2"/>
  <c r="Y171" i="4"/>
  <c r="Y672" i="4" s="1"/>
  <c r="G19" i="2"/>
  <c r="AC191" i="4"/>
  <c r="P20" i="2" s="1"/>
  <c r="P672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72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<sst xmlns="http://schemas.openxmlformats.org/spreadsheetml/2006/main" count="1223" uniqueCount="539">
  <si>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</si>
  <si>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</si>
  <si>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</si>
  <si>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</si>
  <si>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</si>
  <si>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</si>
  <si>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</si>
  <si>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</si>
  <si>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</si>
  <si>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</si>
  <si>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</si>
  <si>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</si>
  <si>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</si>
  <si>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</si>
  <si>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</si>
  <si>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</si>
  <si>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</si>
  <si>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</si>
  <si>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</si>
  <si>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</si>
  <si>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</si>
  <si>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</si>
  <si>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</si>
  <si>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</si>
  <si>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</si>
  <si>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</si>
  <si>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</si>
  <si>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</si>
  <si>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</si>
  <si>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</si>
  <si>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</si>
  <si>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</si>
  <si>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</si>
  <si>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</si>
  <si>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</si>
  <si>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</si>
  <si>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</si>
  <si>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</si>
  <si>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</si>
  <si>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</si>
  <si>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</si>
  <si>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</si>
  <si>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</si>
  <si>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</si>
  <si>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</si>
  <si>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</si>
  <si>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</si>
  <si>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</si>
  <si>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</si>
  <si>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</si>
  <si>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</si>
  <si>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</si>
  <si>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</si>
  <si>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</si>
  <si>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</si>
  <si>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</si>
  <si>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</si>
  <si>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</si>
  <si>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</si>
  <si>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</si>
  <si>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</si>
  <si>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</si>
  <si>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</si>
  <si>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</si>
  <si>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</si>
  <si>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</si>
  <si>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</si>
  <si>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</si>
  <si>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</si>
  <si>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</si>
  <si>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</si>
  <si>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</si>
  <si>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</si>
  <si>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</si>
  <si>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</si>
  <si>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</si>
  <si>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</si>
  <si>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</si>
  <si>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</si>
  <si>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</si>
  <si>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</si>
  <si>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</si>
  <si>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</si>
  <si>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</si>
  <si>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</si>
  <si>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</si>
  <si>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</si>
  <si>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</si>
  <si>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</si>
  <si>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</si>
  <si>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</si>
  <si>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</si>
  <si>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</si>
  <si>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</si>
  <si>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</si>
  <si>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</si>
  <si>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</si>
  <si>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</si>
  <si>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</si>
  <si>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</si>
  <si>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</si>
  <si>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</si>
  <si>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</si>
  <si>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</si>
  <si>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</si>
  <si>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</si>
  <si>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</si>
  <si>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</si>
  <si>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</si>
  <si>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</si>
  <si>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</si>
  <si>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</si>
  <si>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</si>
  <si>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</si>
  <si>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</si>
  <si>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</si>
  <si>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</si>
  <si>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</si>
  <si>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</si>
  <si>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</si>
  <si>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</si>
  <si>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</si>
  <si>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</si>
  <si>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</si>
  <si>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</si>
  <si>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</si>
  <si>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</si>
  <si>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</si>
  <si>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</si>
  <si>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</si>
  <si>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</si>
  <si>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</si>
  <si>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</si>
  <si>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</si>
  <si>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</si>
  <si>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</si>
  <si>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</si>
  <si>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</si>
  <si>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</si>
  <si>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</si>
  <si>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</si>
  <si>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</si>
  <si>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</si>
  <si>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</si>
  <si>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</si>
  <si>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</si>
  <si>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</si>
  <si>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</si>
  <si>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</si>
  <si>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</si>
  <si>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</si>
  <si>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</si>
  <si>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</si>
  <si>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</si>
  <si>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</si>
  <si>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</si>
  <si>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</si>
  <si>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</si>
  <si>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</si>
  <si>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</si>
  <si>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</si>
  <si>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</si>
  <si>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</si>
  <si>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</si>
  <si>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</si>
  <si>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</si>
  <si>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</si>
  <si>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</si>
  <si>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</si>
  <si>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</si>
  <si>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</si>
  <si>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</si>
  <si>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</si>
  <si>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</si>
  <si>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</si>
  <si>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</si>
  <si>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</si>
  <si>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</si>
  <si>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</si>
  <si>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</si>
  <si>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</si>
  <si>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</si>
  <si>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</si>
  <si>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</si>
  <si>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</si>
  <si>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</si>
  <si>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</si>
  <si>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</si>
  <si>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</si>
  <si>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</si>
  <si>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</si>
  <si>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</si>
  <si>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</si>
  <si>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</si>
  <si>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</si>
  <si>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</si>
  <si>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</si>
  <si>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</si>
  <si>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</si>
  <si>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</si>
  <si>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</si>
  <si>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</si>
  <si>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</si>
  <si>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</si>
  <si>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</si>
  <si>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</si>
  <si>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</si>
  <si>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</si>
  <si>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</si>
  <si>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</si>
  <si>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</si>
  <si>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</si>
  <si>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</si>
  <si>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</si>
  <si>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</si>
  <si>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</si>
  <si>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</si>
  <si>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</si>
  <si>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</si>
  <si>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</si>
  <si>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</si>
  <si>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</si>
  <si>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</si>
  <si>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</si>
  <si>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</si>
  <si>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</si>
  <si>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</si>
  <si>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</si>
  <si>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</si>
  <si>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</si>
  <si>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</si>
  <si>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</si>
  <si>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</si>
  <si>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</si>
  <si>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</si>
  <si>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</si>
  <si>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</si>
  <si>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</si>
  <si>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</si>
  <si>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</si>
  <si>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</si>
  <si>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</si>
  <si>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</si>
  <si>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</si>
  <si>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</si>
  <si>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</si>
  <si>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</si>
  <si>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</si>
  <si>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</si>
  <si>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</si>
  <si>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</si>
  <si>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</si>
  <si>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</si>
  <si>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</si>
  <si>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</si>
  <si>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</si>
  <si>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</si>
  <si>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</si>
  <si>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</si>
  <si>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</si>
  <si>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</si>
  <si>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</si>
  <si>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</si>
  <si>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</si>
  <si>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</si>
  <si>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</si>
  <si>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</si>
  <si>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</si>
  <si>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</si>
  <si>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</si>
  <si>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</si>
  <si>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</si>
  <si>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</si>
  <si>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</si>
  <si>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</si>
  <si>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</si>
  <si>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</si>
  <si>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</si>
  <si>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</si>
  <si>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</si>
  <si>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</si>
  <si>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</si>
  <si>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</si>
  <si>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</si>
  <si>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</si>
  <si>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</si>
  <si>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</si>
  <si>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</si>
  <si>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</si>
  <si>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</si>
  <si>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</si>
  <si>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</si>
  <si>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</si>
  <si>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</si>
  <si>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</si>
  <si>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</si>
  <si>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</si>
  <si>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</si>
  <si>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</si>
  <si>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</si>
  <si>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</si>
  <si>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</si>
  <si>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</si>
  <si>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</si>
  <si>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</si>
  <si>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</si>
  <si>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</si>
  <si>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</si>
  <si>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</si>
  <si>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</si>
  <si>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</si>
  <si>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</si>
  <si>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</si>
  <si>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</si>
  <si>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</si>
  <si>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</si>
  <si>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</si>
  <si>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</si>
  <si>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</si>
  <si>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</si>
  <si>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</si>
  <si>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</si>
  <si>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</si>
  <si>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</si>
  <si>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</si>
  <si>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</si>
  <si>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</si>
  <si>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</si>
  <si>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</si>
  <si>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</si>
  <si>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</si>
  <si>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</si>
  <si>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</si>
  <si>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</si>
  <si>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</si>
  <si>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</si>
  <si>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</si>
  <si>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</si>
  <si>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</si>
  <si>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</si>
  <si>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</si>
  <si>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</si>
  <si>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</si>
  <si>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</si>
  <si>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</si>
  <si>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</si>
  <si>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</si>
  <si>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</si>
  <si>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</si>
  <si>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</si>
  <si>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</si>
  <si>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</si>
  <si>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</si>
  <si>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</si>
  <si>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</si>
  <si>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</si>
  <si>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</si>
  <si>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</si>
  <si>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</si>
  <si>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</si>
  <si>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</si>
  <si>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</si>
  <si>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</si>
  <si>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</si>
  <si>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</si>
  <si>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</si>
  <si>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</si>
  <si>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</si>
  <si>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</si>
  <si>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</si>
  <si>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</si>
  <si>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</si>
  <si>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</si>
  <si>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</si>
  <si>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</si>
  <si>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</si>
  <si>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</si>
  <si>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</si>
  <si>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</si>
  <si>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</si>
  <si>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</si>
  <si>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</si>
  <si>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</si>
  <si>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</si>
  <si>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</si>
  <si>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</si>
  <si>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</si>
  <si>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</si>
  <si>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</si>
  <si>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</si>
  <si>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</si>
  <si>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</si>
  <si>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</si>
  <si>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</si>
  <si>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</si>
  <si>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</si>
  <si>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</si>
  <si>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</si>
  <si>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</si>
  <si>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</si>
  <si>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</si>
  <si>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</si>
  <si>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</si>
  <si>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</si>
  <si>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</si>
  <si>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</si>
  <si>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</si>
  <si>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</si>
  <si>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</si>
  <si>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</si>
  <si>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</si>
  <si>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</si>
  <si>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</si>
  <si>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</si>
  <si>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</si>
  <si>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</si>
  <si>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</si>
  <si>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</si>
  <si>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</si>
  <si>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</si>
  <si>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</si>
  <si>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</si>
  <si>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</si>
  <si>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</si>
  <si>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</si>
  <si>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</si>
  <si>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</si>
  <si>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</si>
  <si>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</si>
  <si>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</si>
  <si>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</si>
  <si>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</si>
  <si>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</si>
  <si>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</si>
  <si>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</si>
  <si>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</si>
  <si>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</si>
  <si>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</si>
  <si>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</si>
  <si>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</si>
  <si>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</si>
  <si>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</si>
  <si>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</si>
  <si>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</si>
  <si>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</si>
  <si>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</si>
  <si>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</si>
  <si>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</si>
  <si>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</si>
  <si>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</si>
  <si>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</si>
  <si>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</si>
  <si>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</si>
  <si>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</si>
  <si>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</si>
  <si>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</si>
  <si>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</si>
  <si>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</si>
  <si>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</si>
  <si>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</si>
  <si>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</si>
  <si>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</si>
  <si>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</si>
  <si>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</si>
  <si>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</si>
  <si>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</si>
  <si>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</si>
  <si>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</si>
  <si>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</si>
  <si>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</si>
  <si>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</si>
  <si>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</si>
  <si>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</si>
  <si>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</si>
  <si>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</si>
  <si>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</si>
  <si>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</si>
  <si>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</si>
  <si>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</si>
  <si>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</si>
  <si>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</si>
  <si>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</si>
  <si>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</si>
  <si>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</si>
  <si>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</si>
  <si>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</si>
  <si>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</si>
  <si>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</si>
  <si>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</si>
  <si>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</si>
  <si>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</si>
  <si>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</si>
  <si>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</si>
  <si>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</si>
  <si>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</si>
  <si>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</si>
  <si>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</si>
  <si>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</si>
  <si>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</si>
  <si>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</si>
  <si>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</si>
  <si>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</si>
  <si>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</si>
  <si>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</si>
  <si>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</si>
  <si>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</si>
  <si>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</si>
  <si>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</si>
  <si>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</si>
  <si>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</si>
  <si>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</si>
  <si>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</si>
  <si>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</si>
  <si>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</si>
  <si>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</si>
  <si>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</si>
  <si>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</si>
  <si>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</si>
  <si>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</si>
  <si>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</si>
  <si>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</si>
  <si>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</si>
  <si>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</si>
  <si>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</si>
  <si>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</si>
  <si>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</si>
  <si>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</si>
  <si>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</si>
  <si>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</si>
  <si>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</si>
  <si>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</si>
  <si>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</si>
  <si>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</si>
  <si>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</si>
  <si>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</si>
  <si>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Tin học N1</t>
  </si>
  <si>
    <t>Tin học N2</t>
  </si>
  <si>
    <t>18C1-ĐCN1</t>
  </si>
  <si>
    <t>18C1-CCK9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</si>
</sst>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9"/>
      <color rgb="FF22222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164" fontId="13" fillId="0" borderId="16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165" fontId="12" fillId="2" borderId="21" xfId="0" applyNumberFormat="1" applyFont="1" applyFill="1" applyBorder="1" applyAlignment="1">
      <alignment horizontal="center" vertical="center" wrapText="1"/>
    </xf>
    <xf numFmtId="164" fontId="19" fillId="3" borderId="16" xfId="0" applyNumberFormat="1" applyFont="1" applyFill="1" applyBorder="1" applyAlignment="1">
      <alignment horizontal="center" vertical="center"/>
    </xf>
    <xf numFmtId="165" fontId="12" fillId="2" borderId="3" xfId="0" applyNumberFormat="1" applyFont="1" applyFill="1" applyBorder="1" applyAlignment="1">
      <alignment horizontal="center" vertical="center" wrapText="1"/>
    </xf>
    <xf numFmtId="0" fontId="42" fillId="0" borderId="3" xfId="0" applyFont="1" applyBorder="1" applyAlignment="1">
      <alignment horizontal="left"/>
    </xf>
    <xf numFmtId="0" fontId="42" fillId="0" borderId="3" xfId="0" quotePrefix="1" applyFont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38818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38818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38818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O22" sqref="O2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1" customWidth="1"/>
    <col min="6" max="6" width="8.125" style="291" customWidth="1"/>
    <col min="7" max="7" width="7.625" style="291" customWidth="1"/>
    <col min="8" max="8" width="9.875" style="291" customWidth="1"/>
    <col min="9" max="9" width="10.875" style="291" customWidth="1"/>
    <col min="10" max="10" width="9.75" style="291" customWidth="1"/>
    <col min="11" max="11" width="10.375" style="291" customWidth="1"/>
    <col min="12" max="12" width="10.875" style="291" customWidth="1"/>
    <col min="13" max="13" width="10.25" style="291" customWidth="1"/>
    <col min="14" max="14" width="10.125" style="291" customWidth="1"/>
    <col min="15" max="15" width="10.625" style="291" customWidth="1"/>
    <col min="16" max="16" width="10.375" style="297" customWidth="1"/>
    <col min="17" max="17" width="9.875" style="291" customWidth="1"/>
    <col min="18" max="18" width="12.125" style="291" customWidth="1"/>
    <col min="19" max="20" width="9" style="308" customWidth="1"/>
    <col min="21" max="26" width="8" customWidth="1"/>
  </cols>
  <sheetData>
    <row r="1" spans="1:26" ht="16.5" customHeight="1">
      <c r="A1" s="1"/>
      <c r="B1" s="1"/>
      <c r="C1" s="1"/>
      <c r="D1" s="2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92"/>
      <c r="Q1" s="293" t="s">
        <v>0</v>
      </c>
      <c r="R1" s="265"/>
      <c r="S1" s="298"/>
      <c r="T1" s="298"/>
      <c r="U1" s="1"/>
      <c r="V1" s="1"/>
      <c r="W1" s="1"/>
      <c r="X1" s="1"/>
      <c r="Y1" s="1"/>
      <c r="Z1" s="1"/>
    </row>
    <row r="2" spans="1:26" ht="25.5" customHeight="1">
      <c r="A2" s="349" t="s">
        <v>1</v>
      </c>
      <c r="B2" s="324"/>
      <c r="C2" s="324"/>
      <c r="D2" s="324"/>
      <c r="E2" s="324"/>
      <c r="F2" s="289"/>
      <c r="G2" s="289"/>
      <c r="H2" s="289"/>
      <c r="I2" s="289"/>
      <c r="J2" s="289"/>
      <c r="K2" s="352" t="s">
        <v>2</v>
      </c>
      <c r="L2" s="351"/>
      <c r="M2" s="351"/>
      <c r="N2" s="351"/>
      <c r="O2" s="351"/>
      <c r="P2" s="351"/>
      <c r="Q2" s="351"/>
      <c r="R2" s="265"/>
      <c r="S2" s="298"/>
      <c r="T2" s="298"/>
      <c r="U2" s="1"/>
      <c r="V2" s="1"/>
      <c r="W2" s="1"/>
      <c r="X2" s="1"/>
      <c r="Y2" s="1"/>
      <c r="Z2" s="1"/>
    </row>
    <row r="3" spans="1:26" ht="32.25" customHeight="1">
      <c r="A3" s="348" t="s">
        <v>3</v>
      </c>
      <c r="B3" s="324"/>
      <c r="C3" s="324"/>
      <c r="D3" s="324"/>
      <c r="E3" s="324"/>
      <c r="F3" s="266"/>
      <c r="G3" s="289"/>
      <c r="H3" s="289"/>
      <c r="I3" s="289"/>
      <c r="J3" s="289"/>
      <c r="K3" s="350" t="s">
        <v>4</v>
      </c>
      <c r="L3" s="351"/>
      <c r="M3" s="351"/>
      <c r="N3" s="351"/>
      <c r="O3" s="351"/>
      <c r="P3" s="351"/>
      <c r="Q3" s="351"/>
      <c r="R3" s="265"/>
      <c r="S3" s="298"/>
      <c r="T3" s="298"/>
      <c r="U3" s="1"/>
      <c r="V3" s="1"/>
      <c r="W3" s="1"/>
      <c r="X3" s="1"/>
      <c r="Y3" s="1"/>
      <c r="Z3" s="1"/>
    </row>
    <row r="4" spans="1:26" ht="38.25" customHeight="1">
      <c r="A4" s="354" t="s">
        <v>524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299"/>
      <c r="T4" s="299"/>
      <c r="U4" s="6"/>
      <c r="V4" s="6"/>
      <c r="W4" s="6"/>
      <c r="X4" s="6"/>
      <c r="Y4" s="6"/>
      <c r="Z4" s="6"/>
    </row>
    <row r="5" spans="1:26" ht="29.25" customHeight="1">
      <c r="A5" s="356" t="s">
        <v>140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4"/>
      <c r="K6" s="9"/>
      <c r="L6" s="9"/>
      <c r="M6" s="9"/>
      <c r="N6" s="9"/>
      <c r="O6" s="9"/>
      <c r="P6" s="295"/>
      <c r="Q6" s="9"/>
      <c r="R6" s="34"/>
      <c r="S6" s="300"/>
      <c r="T6" s="300"/>
      <c r="U6" s="7"/>
      <c r="V6" s="7"/>
      <c r="W6" s="7"/>
      <c r="X6" s="7"/>
      <c r="Y6" s="7"/>
      <c r="Z6" s="7"/>
    </row>
    <row r="7" spans="1:26" ht="18" customHeight="1">
      <c r="A7" s="344" t="s">
        <v>5</v>
      </c>
      <c r="B7" s="341" t="s">
        <v>6</v>
      </c>
      <c r="C7" s="329"/>
      <c r="D7" s="353" t="s">
        <v>7</v>
      </c>
      <c r="E7" s="326"/>
      <c r="F7" s="326"/>
      <c r="G7" s="326"/>
      <c r="H7" s="326"/>
      <c r="I7" s="347"/>
      <c r="J7" s="333" t="s">
        <v>8</v>
      </c>
      <c r="K7" s="333" t="s">
        <v>9</v>
      </c>
      <c r="L7" s="333" t="s">
        <v>10</v>
      </c>
      <c r="M7" s="333" t="s">
        <v>11</v>
      </c>
      <c r="N7" s="333" t="s">
        <v>12</v>
      </c>
      <c r="O7" s="333" t="s">
        <v>13</v>
      </c>
      <c r="P7" s="336" t="s">
        <v>522</v>
      </c>
      <c r="Q7" s="333" t="s">
        <v>523</v>
      </c>
      <c r="R7" s="327" t="s">
        <v>14</v>
      </c>
      <c r="S7" s="328"/>
      <c r="T7" s="329"/>
      <c r="U7" s="7"/>
      <c r="V7" s="7"/>
      <c r="W7" s="7"/>
      <c r="X7" s="7"/>
      <c r="Y7" s="7"/>
      <c r="Z7" s="7"/>
    </row>
    <row r="8" spans="1:26" ht="27.75" customHeight="1">
      <c r="A8" s="345"/>
      <c r="B8" s="342"/>
      <c r="C8" s="343"/>
      <c r="D8" s="339" t="s">
        <v>15</v>
      </c>
      <c r="E8" s="339" t="s">
        <v>16</v>
      </c>
      <c r="F8" s="333" t="s">
        <v>17</v>
      </c>
      <c r="G8" s="339" t="s">
        <v>18</v>
      </c>
      <c r="H8" s="333" t="s">
        <v>19</v>
      </c>
      <c r="I8" s="333" t="s">
        <v>20</v>
      </c>
      <c r="J8" s="334"/>
      <c r="K8" s="334"/>
      <c r="L8" s="334"/>
      <c r="M8" s="334"/>
      <c r="N8" s="334"/>
      <c r="O8" s="334"/>
      <c r="P8" s="337"/>
      <c r="Q8" s="334"/>
      <c r="R8" s="330"/>
      <c r="S8" s="331"/>
      <c r="T8" s="332"/>
      <c r="U8" s="7"/>
      <c r="V8" s="7"/>
      <c r="W8" s="7"/>
      <c r="X8" s="7"/>
      <c r="Y8" s="7"/>
      <c r="Z8" s="7"/>
    </row>
    <row r="9" spans="1:26" ht="86.25" customHeight="1">
      <c r="A9" s="340"/>
      <c r="B9" s="330"/>
      <c r="C9" s="332"/>
      <c r="D9" s="340"/>
      <c r="E9" s="335"/>
      <c r="F9" s="335"/>
      <c r="G9" s="335"/>
      <c r="H9" s="335"/>
      <c r="I9" s="335"/>
      <c r="J9" s="334"/>
      <c r="K9" s="335"/>
      <c r="L9" s="335"/>
      <c r="M9" s="335"/>
      <c r="N9" s="335"/>
      <c r="O9" s="335"/>
      <c r="P9" s="338"/>
      <c r="Q9" s="335"/>
      <c r="R9" s="12" t="s">
        <v>21</v>
      </c>
      <c r="S9" s="301" t="s">
        <v>22</v>
      </c>
      <c r="T9" s="301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6" t="s">
        <v>25</v>
      </c>
      <c r="C10" s="34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4"/>
      <c r="Q10" s="14" t="s">
        <v>38</v>
      </c>
      <c r="R10" s="14" t="s">
        <v>39</v>
      </c>
      <c r="S10" s="302" t="s">
        <v>40</v>
      </c>
      <c r="T10" s="302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5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3">
        <f t="shared" ref="S11:S37" si="1">ROUND(IF(AND(N11&gt;0,O11&gt;0,M11&lt;=0,R11=0),P11-Q11,IF(AND(P11&gt;0,R11=200),P11-Q11-R11, )),1)</f>
        <v>44.5</v>
      </c>
      <c r="T11" s="304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6">
        <f>SUM('Mau A1'!AC31:AC50)</f>
        <v>331.9</v>
      </c>
      <c r="Q12" s="268">
        <f>SUM('Mau A1'!AB31:AB50)</f>
        <v>0</v>
      </c>
      <c r="R12" s="21">
        <f t="shared" si="0"/>
        <v>200</v>
      </c>
      <c r="S12" s="304">
        <f t="shared" si="1"/>
        <v>131.9</v>
      </c>
      <c r="T12" s="304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1">
        <f>SUM('Mau A1'!AC51:AC70)</f>
        <v>442.5</v>
      </c>
      <c r="Q13" s="268">
        <f>SUM('Mau A1'!AB51:AB70)</f>
        <v>0</v>
      </c>
      <c r="R13" s="21">
        <f t="shared" si="0"/>
        <v>200</v>
      </c>
      <c r="S13" s="304">
        <f t="shared" si="1"/>
        <v>242.5</v>
      </c>
      <c r="T13" s="304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81">
        <f>SUM('Mau A1'!AC71:AC90)</f>
        <v>306</v>
      </c>
      <c r="Q14" s="268">
        <f>SUM('Mau A1'!AB71:AB90)</f>
        <v>0</v>
      </c>
      <c r="R14" s="21">
        <f t="shared" si="0"/>
        <v>200</v>
      </c>
      <c r="S14" s="304">
        <f t="shared" si="1"/>
        <v>106</v>
      </c>
      <c r="T14" s="304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81">
        <f>SUM('Mau A1'!AC91:AC111)</f>
        <v>562.5</v>
      </c>
      <c r="Q15" s="268">
        <f>SUM('Mau A1'!AB91:AB111)</f>
        <v>0</v>
      </c>
      <c r="R15" s="21">
        <f t="shared" si="0"/>
        <v>200</v>
      </c>
      <c r="S15" s="304">
        <f t="shared" si="1"/>
        <v>362.5</v>
      </c>
      <c r="T15" s="304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81">
        <f>SUM('Mau A1'!AC112:AC130)</f>
        <v>226.5</v>
      </c>
      <c r="Q16" s="268">
        <f>SUM('Mau A1'!AB112:AB130)</f>
        <v>0</v>
      </c>
      <c r="R16" s="21">
        <f t="shared" si="0"/>
        <v>200</v>
      </c>
      <c r="S16" s="303">
        <f t="shared" si="1"/>
        <v>26.5</v>
      </c>
      <c r="T16" s="304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81">
        <f>SUM('Mau A1'!AC131:AC150)</f>
        <v>210.7</v>
      </c>
      <c r="Q17" s="268">
        <f>SUM('Mau A1'!AB131:AB150)</f>
        <v>0</v>
      </c>
      <c r="R17" s="21">
        <f t="shared" si="0"/>
        <v>200</v>
      </c>
      <c r="S17" s="304">
        <f t="shared" si="1"/>
        <v>10.7</v>
      </c>
      <c r="T17" s="304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81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4">
        <f t="shared" si="1"/>
        <v>0</v>
      </c>
      <c r="T18" s="304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7" t="str">
        <f>IF('Mau A1'!B171="","",'Mau A1'!B171)</f>
        <v>Huỳnh Quốc</v>
      </c>
      <c r="C19" s="278" t="str">
        <f>IF('Mau A1'!C171="","",'Mau A1'!C171)</f>
        <v>Dũng</v>
      </c>
      <c r="D19" s="279">
        <f>SUM('Mau A1'!M171:M190)</f>
        <v>661.6</v>
      </c>
      <c r="E19" s="280">
        <f>SUM('Mau A1'!N171)</f>
        <v>67.5</v>
      </c>
      <c r="F19" s="280">
        <f>SUM('Mau A1'!O171)</f>
        <v>0</v>
      </c>
      <c r="G19" s="280">
        <f>SUM('Mau A1'!P171)</f>
        <v>729.1</v>
      </c>
      <c r="H19" s="280">
        <f>SUM('Mau A1'!Q171)</f>
        <v>0</v>
      </c>
      <c r="I19" s="280">
        <f>SUM('Mau A1'!R171)</f>
        <v>44</v>
      </c>
      <c r="J19" s="280">
        <f>SUM('Mau A1'!T171)</f>
        <v>450</v>
      </c>
      <c r="K19" s="280">
        <f>SUM('Mau A1'!V171)</f>
        <v>112</v>
      </c>
      <c r="L19" s="280">
        <f>SUM('Mau A1'!X171)</f>
        <v>56</v>
      </c>
      <c r="M19" s="280">
        <f>SUM('Mau A1'!Y171)</f>
        <v>279.10000000000002</v>
      </c>
      <c r="N19" s="280">
        <f>SUM('Mau A1'!$Z$171)</f>
        <v>-112</v>
      </c>
      <c r="O19" s="280">
        <f>SUM('Mau A1'!AA171)</f>
        <v>-12</v>
      </c>
      <c r="P19" s="281">
        <f>SUM('Mau A1'!AC171)</f>
        <v>155.10000000000002</v>
      </c>
      <c r="Q19" s="280">
        <f>SUM('Mau A1'!AB171)</f>
        <v>0</v>
      </c>
      <c r="R19" s="282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4">
        <f t="shared" ref="S19:S20" si="4">ROUND(IF(AND(N19&gt;0,O19&gt;0,M19&lt;=0,R19=0),P19-Q19,IF(AND(P19&gt;0,R19=200),P19-Q19-R19, )),1)</f>
        <v>0</v>
      </c>
      <c r="T19" s="304">
        <f t="shared" ref="T19:T20" si="5">ROUND(IF(SUM(M19:O19)-Q19&lt;0,SUM(M19:O19)-Q19, ),1)</f>
        <v>0</v>
      </c>
      <c r="U19" s="283"/>
      <c r="V19" s="283"/>
      <c r="W19" s="283"/>
      <c r="X19" s="283"/>
      <c r="Y19" s="283"/>
      <c r="Z19" s="283"/>
    </row>
    <row r="20" spans="1:26" s="133" customFormat="1" ht="18" customHeight="1">
      <c r="A20" s="276">
        <v>10</v>
      </c>
      <c r="B20" s="277" t="str">
        <f>IF('Mau A1'!B191="","",'Mau A1'!B191)</f>
        <v>Hồ Ngọc</v>
      </c>
      <c r="C20" s="278" t="str">
        <f>IF('Mau A1'!C191="","",'Mau A1'!C191)</f>
        <v>Chi</v>
      </c>
      <c r="D20" s="279">
        <f>SUM('Mau A1'!M191:M211)</f>
        <v>889.59999999999991</v>
      </c>
      <c r="E20" s="280">
        <f>SUM('Mau A1'!N191)</f>
        <v>67.5</v>
      </c>
      <c r="F20" s="280">
        <f>SUM('Mau A1'!O191)</f>
        <v>0</v>
      </c>
      <c r="G20" s="268">
        <f>SUM('Mau A1'!P191:P211)</f>
        <v>957.09999999999991</v>
      </c>
      <c r="H20" s="280">
        <f>SUM('Mau A1'!Q191)</f>
        <v>0</v>
      </c>
      <c r="I20" s="280">
        <f>SUM('Mau A1'!R191)</f>
        <v>44</v>
      </c>
      <c r="J20" s="280">
        <f>SUM('Mau A1'!T191)</f>
        <v>450</v>
      </c>
      <c r="K20" s="280">
        <f>SUM('Mau A1'!V191)</f>
        <v>112</v>
      </c>
      <c r="L20" s="280">
        <f>SUM('Mau A1'!X153:X172)</f>
        <v>56</v>
      </c>
      <c r="M20" s="280">
        <f>SUM('Mau A1'!Y191)</f>
        <v>507.1</v>
      </c>
      <c r="N20" s="280">
        <f>SUM('Mau A1'!$Z$191)</f>
        <v>-112</v>
      </c>
      <c r="O20" s="280">
        <f>SUM('Mau A1'!AA191)</f>
        <v>-12</v>
      </c>
      <c r="P20" s="281">
        <f>SUM('Mau A1'!AC191)</f>
        <v>383.1</v>
      </c>
      <c r="Q20" s="280">
        <f>SUM('Mau A1'!AB191)</f>
        <v>0</v>
      </c>
      <c r="R20" s="282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4">
        <f t="shared" si="4"/>
        <v>183.1</v>
      </c>
      <c r="T20" s="304">
        <f t="shared" si="5"/>
        <v>0</v>
      </c>
      <c r="U20" s="283"/>
      <c r="V20" s="283"/>
      <c r="W20" s="283"/>
      <c r="X20" s="283"/>
      <c r="Y20" s="283"/>
      <c r="Z20" s="283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81">
        <f>SUM('Mau A1'!AC212:AC230)</f>
        <v>233.8</v>
      </c>
      <c r="Q21" s="268">
        <f>SUM('Mau A1'!AB212:AB230)</f>
        <v>0</v>
      </c>
      <c r="R21" s="21">
        <f t="shared" si="0"/>
        <v>200</v>
      </c>
      <c r="S21" s="304">
        <f t="shared" si="1"/>
        <v>33.799999999999997</v>
      </c>
      <c r="T21" s="304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A1'!M231:M251)</f>
        <v>665.3</v>
      </c>
      <c r="E22" s="268">
        <f>SUM('Mau A1'!N231:N251)</f>
        <v>67.5</v>
      </c>
      <c r="F22" s="268">
        <f>SUM('Mau A1'!O231:O251)</f>
        <v>0</v>
      </c>
      <c r="G22" s="268">
        <f>SUM('Mau A1'!P231:P251)</f>
        <v>732.8</v>
      </c>
      <c r="H22" s="268">
        <f>SUM('Mau A1'!Q231:Q251)</f>
        <v>0</v>
      </c>
      <c r="I22" s="268">
        <f>SUM('Mau A1'!R231:R251)</f>
        <v>55</v>
      </c>
      <c r="J22" s="268">
        <f>SUM('Mau A1'!T231:T251)</f>
        <v>0</v>
      </c>
      <c r="K22" s="268">
        <f>SUM('Mau A1'!V231:V251)</f>
        <v>112</v>
      </c>
      <c r="L22" s="268">
        <f>SUM('Mau A1'!X231:X251)</f>
        <v>56</v>
      </c>
      <c r="M22" s="268">
        <f>SUM('Mau A1'!Y231:Y251)</f>
        <v>282.8</v>
      </c>
      <c r="N22" s="268">
        <f>SUM('Mau A1'!Z231:Z251)</f>
        <v>-112</v>
      </c>
      <c r="O22" s="268">
        <f>SUM('Mau A1'!AA231:AA251)</f>
        <v>-1</v>
      </c>
      <c r="P22" s="281">
        <f>SUM('Mau A1'!AC231:AC251)</f>
        <v>169.8</v>
      </c>
      <c r="Q22" s="268">
        <f>SUM('Mau A1'!AB231:AB251)</f>
        <v>0</v>
      </c>
      <c r="R22" s="21">
        <f t="shared" si="0"/>
        <v>169.8</v>
      </c>
      <c r="S22" s="304">
        <f t="shared" si="1"/>
        <v>0</v>
      </c>
      <c r="T22" s="304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A1'!B255="","",'Mau A1'!B255)</f>
        <v>Võ Anh</v>
      </c>
      <c r="C23" s="28" t="s">
        <v>43</v>
      </c>
      <c r="D23" s="29">
        <f>SUM('Mau A1'!M255:M272)</f>
        <v>771.3</v>
      </c>
      <c r="E23" s="268">
        <f>SUM('Mau A1'!N255:N272)</f>
        <v>67.5</v>
      </c>
      <c r="F23" s="268">
        <f>SUM('Mau A1'!O255:O272)</f>
        <v>0</v>
      </c>
      <c r="G23" s="268">
        <f>SUM('Mau A1'!P255:P272)</f>
        <v>838.8</v>
      </c>
      <c r="H23" s="268">
        <f>SUM('Mau A1'!Q255:Q272)</f>
        <v>0</v>
      </c>
      <c r="I23" s="268">
        <f>SUM('Mau A1'!R255:R272)</f>
        <v>56</v>
      </c>
      <c r="J23" s="268">
        <f>SUM('Mau A1'!T255:T272)</f>
        <v>0</v>
      </c>
      <c r="K23" s="268">
        <f>SUM('Mau A1'!V255:V272)</f>
        <v>112</v>
      </c>
      <c r="L23" s="268">
        <f>SUM('Mau A1'!X255:X272)</f>
        <v>56</v>
      </c>
      <c r="M23" s="268">
        <f>SUM('Mau A1'!Y255:Y272)</f>
        <v>388.8</v>
      </c>
      <c r="N23" s="268">
        <f>SUM('Mau A1'!Z255:Z272)</f>
        <v>-112</v>
      </c>
      <c r="O23" s="268">
        <f>SUM('Mau A1'!AA255:AA272)</f>
        <v>0</v>
      </c>
      <c r="P23" s="281">
        <f>SUM('Mau A1'!AC255:AC272)</f>
        <v>276.8</v>
      </c>
      <c r="Q23" s="268">
        <f>SUM('Mau A1'!AB255:AB272)</f>
        <v>0</v>
      </c>
      <c r="R23" s="21">
        <f t="shared" si="0"/>
        <v>200</v>
      </c>
      <c r="S23" s="304">
        <f t="shared" si="1"/>
        <v>76.8</v>
      </c>
      <c r="T23" s="304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A1'!B275="","",'Mau A1'!B275)</f>
        <v>Ng Ng Hoàng Ngọc</v>
      </c>
      <c r="C24" s="28" t="s">
        <v>44</v>
      </c>
      <c r="D24" s="29">
        <f>SUM('Mau A1'!J275:K291)</f>
        <v>535.20000000000005</v>
      </c>
      <c r="E24" s="268">
        <f>SUM('Mau A1'!K275:L291)</f>
        <v>25.999999999999996</v>
      </c>
      <c r="F24" s="268">
        <f>SUM('Mau A1'!O256:O273)</f>
        <v>0</v>
      </c>
      <c r="G24" s="268">
        <f>SUM('Mau A1'!M275:N291)</f>
        <v>867.19999999999993</v>
      </c>
      <c r="H24" s="268">
        <f>SUM('Mau A1'!N275:O291)</f>
        <v>67.5</v>
      </c>
      <c r="I24" s="268">
        <f>SUM('Mau A1'!O275:P291)</f>
        <v>867.19999999999993</v>
      </c>
      <c r="J24" s="268">
        <f>SUM('Mau A1'!Q275:Q291)</f>
        <v>0</v>
      </c>
      <c r="K24" s="268">
        <f>SUM('Mau A1'!S275:S291)</f>
        <v>0</v>
      </c>
      <c r="L24" s="268">
        <f>SUM('Mau A1'!U275:U291)</f>
        <v>0</v>
      </c>
      <c r="M24" s="268">
        <f>SUM('Mau A1'!V275:V291)</f>
        <v>112</v>
      </c>
      <c r="N24" s="268">
        <f>SUM('Mau A1'!Z275:Z291)</f>
        <v>-112</v>
      </c>
      <c r="O24" s="268">
        <f>SUM('Mau A1'!AA275:AA291)</f>
        <v>-6</v>
      </c>
      <c r="P24" s="281">
        <f>SUM('Mau A1'!AC275:AC291)</f>
        <v>299.2</v>
      </c>
      <c r="Q24" s="268">
        <f>SUM('Mau A1'!AB275:AB291)</f>
        <v>0</v>
      </c>
      <c r="R24" s="21">
        <f t="shared" si="0"/>
        <v>200</v>
      </c>
      <c r="S24" s="304">
        <f t="shared" si="1"/>
        <v>99.2</v>
      </c>
      <c r="T24" s="304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A1'!B295="","",'Mau A1'!B295)</f>
        <v xml:space="preserve">Trần Việt </v>
      </c>
      <c r="C25" s="28" t="str">
        <f>IF('Mau A1'!C295="","",'Mau A1'!C295)</f>
        <v>Khánh</v>
      </c>
      <c r="D25" s="29">
        <f>SUM('Mau A1'!M295:M313)</f>
        <v>935.09999999999991</v>
      </c>
      <c r="E25" s="268">
        <f>SUM('Mau A1'!N295:N313)</f>
        <v>112.5</v>
      </c>
      <c r="F25" s="268">
        <f>SUM('Mau A1'!O295:O313)</f>
        <v>0</v>
      </c>
      <c r="G25" s="268">
        <f>SUM('Mau A1'!P295:P313)</f>
        <v>1047.5999999999999</v>
      </c>
      <c r="H25" s="268">
        <f>SUM('Mau A1'!Q295:Q313)</f>
        <v>0</v>
      </c>
      <c r="I25" s="268">
        <f>SUM('Mau A1'!R295:R313)</f>
        <v>50</v>
      </c>
      <c r="J25" s="268">
        <f>SUM('Mau A1'!T295:T313)</f>
        <v>450</v>
      </c>
      <c r="K25" s="268">
        <f>SUM('Mau A1'!V295:V313)</f>
        <v>112</v>
      </c>
      <c r="L25" s="268">
        <f>SUM('Mau A1'!X295:X313)</f>
        <v>56</v>
      </c>
      <c r="M25" s="268">
        <f>SUM('Mau A1'!Y295:Y313)</f>
        <v>597.6</v>
      </c>
      <c r="N25" s="268">
        <f>SUM('Mau A1'!Z295:Z313)</f>
        <v>-112</v>
      </c>
      <c r="O25" s="268">
        <f>SUM('Mau A1'!AA295:AA313)</f>
        <v>-6</v>
      </c>
      <c r="P25" s="281">
        <f>SUM('Mau A1'!AC295:AC313)</f>
        <v>479.6</v>
      </c>
      <c r="Q25" s="268">
        <f>SUM('Mau A1'!AB295:AB313)</f>
        <v>0</v>
      </c>
      <c r="R25" s="21">
        <f t="shared" si="0"/>
        <v>200</v>
      </c>
      <c r="S25" s="304">
        <f t="shared" si="1"/>
        <v>279.60000000000002</v>
      </c>
      <c r="T25" s="304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A1'!B314="","",'Mau A1'!B314)</f>
        <v>Đỗ Thị Hải</v>
      </c>
      <c r="C26" s="28" t="str">
        <f>IF('Mau A1'!C314="","",'Mau A1'!C314)</f>
        <v>Yến</v>
      </c>
      <c r="D26" s="29">
        <f>SUM('Mau A1'!M314:M331)</f>
        <v>793.7</v>
      </c>
      <c r="E26" s="268">
        <f>SUM('Mau A1'!N314:N331)</f>
        <v>67.5</v>
      </c>
      <c r="F26" s="268">
        <f>SUM('Mau A1'!O314:O331)</f>
        <v>0</v>
      </c>
      <c r="G26" s="268">
        <f>SUM('Mau A1'!P314:P331)</f>
        <v>861.2</v>
      </c>
      <c r="H26" s="268">
        <f>SUM('Mau A1'!Q314:Q331)</f>
        <v>0</v>
      </c>
      <c r="I26" s="268">
        <f>SUM('Mau A1'!R314:R331)</f>
        <v>55</v>
      </c>
      <c r="J26" s="268">
        <f>SUM('Mau A1'!T314:T331)</f>
        <v>450</v>
      </c>
      <c r="K26" s="268">
        <f>SUM('Mau A1'!V314:V331)</f>
        <v>112</v>
      </c>
      <c r="L26" s="268">
        <f>SUM('Mau A1'!X314:X331)</f>
        <v>56</v>
      </c>
      <c r="M26" s="268">
        <f>SUM('Mau A1'!Y314:Y331)</f>
        <v>411.2</v>
      </c>
      <c r="N26" s="268">
        <f>SUM('Mau A1'!Z314:Z331)</f>
        <v>-112</v>
      </c>
      <c r="O26" s="268">
        <f>SUM('Mau A1'!AA314:AA331)</f>
        <v>-1</v>
      </c>
      <c r="P26" s="281">
        <f>SUM('Mau A1'!AC314:AC331)</f>
        <v>298.2</v>
      </c>
      <c r="Q26" s="268">
        <f>SUM('Mau A1'!AB314:AB331)</f>
        <v>0</v>
      </c>
      <c r="R26" s="21">
        <f t="shared" si="0"/>
        <v>200</v>
      </c>
      <c r="S26" s="304">
        <f t="shared" si="1"/>
        <v>98.2</v>
      </c>
      <c r="T26" s="304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A1'!B332="","",'Mau A1'!B332)</f>
        <v>Trần Vĩnh</v>
      </c>
      <c r="C27" s="28" t="str">
        <f>IF('Mau A1'!C332="","",'Mau A1'!C332)</f>
        <v>Xuyên</v>
      </c>
      <c r="D27" s="29">
        <f>SUM('Mau A1'!M332:M351)</f>
        <v>967</v>
      </c>
      <c r="E27" s="268">
        <f>SUM('Mau A1'!N332:N351)</f>
        <v>67.5</v>
      </c>
      <c r="F27" s="268">
        <f>SUM('Mau A1'!O332:O351)</f>
        <v>0</v>
      </c>
      <c r="G27" s="268">
        <f>SUM('Mau A1'!P332:P351)</f>
        <v>1034.5</v>
      </c>
      <c r="H27" s="268">
        <f>SUM('Mau A1'!Q332:Q351)</f>
        <v>0</v>
      </c>
      <c r="I27" s="268">
        <f>SUM('Mau A1'!R332:R351)</f>
        <v>52</v>
      </c>
      <c r="J27" s="268">
        <f>SUM('Mau A1'!T332:T351)</f>
        <v>450</v>
      </c>
      <c r="K27" s="268">
        <f>SUM('Mau A1'!V332:V351)</f>
        <v>112</v>
      </c>
      <c r="L27" s="268">
        <f>SUM('Mau A1'!X332:X351)</f>
        <v>56</v>
      </c>
      <c r="M27" s="268">
        <f>SUM('Mau A1'!Y332:Y351)</f>
        <v>584.5</v>
      </c>
      <c r="N27" s="268">
        <f>SUM('Mau A1'!Z332:Z351)</f>
        <v>-112</v>
      </c>
      <c r="O27" s="268">
        <f>SUM('Mau A1'!AA332:AA351)</f>
        <v>-4</v>
      </c>
      <c r="P27" s="281">
        <f>SUM('Mau A1'!AC332:AC351)</f>
        <v>468.5</v>
      </c>
      <c r="Q27" s="268">
        <f>SUM('Mau A1'!AB332:AB351)</f>
        <v>0</v>
      </c>
      <c r="R27" s="21">
        <f t="shared" si="0"/>
        <v>200</v>
      </c>
      <c r="S27" s="303">
        <f t="shared" si="1"/>
        <v>268.5</v>
      </c>
      <c r="T27" s="304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A1'!B352="","",'Mau A1'!B352)</f>
        <v xml:space="preserve">Nguyễn Cao </v>
      </c>
      <c r="C28" s="28" t="str">
        <f>IF('Mau A1'!C352="","",'Mau A1'!C352)</f>
        <v>Phong</v>
      </c>
      <c r="D28" s="29">
        <f>SUM('Mau A1'!M352:M374)</f>
        <v>1101.5</v>
      </c>
      <c r="E28" s="268">
        <f>SUM('Mau A1'!N352:N374)</f>
        <v>89.5</v>
      </c>
      <c r="F28" s="268">
        <f>SUM('Mau A1'!O352:O374)</f>
        <v>0</v>
      </c>
      <c r="G28" s="268">
        <f>SUM('Mau A1'!P352:P374)</f>
        <v>1191</v>
      </c>
      <c r="H28" s="268">
        <f>SUM('Mau A1'!Q352:Q374)</f>
        <v>0</v>
      </c>
      <c r="I28" s="268">
        <f>SUM('Mau A1'!R352:R374)</f>
        <v>35</v>
      </c>
      <c r="J28" s="268">
        <f>SUM('Mau A1'!T352:T374)</f>
        <v>450</v>
      </c>
      <c r="K28" s="268">
        <f>SUM('Mau A1'!V352:V374)</f>
        <v>112</v>
      </c>
      <c r="L28" s="268">
        <f>SUM('Mau A1'!X352:X374)</f>
        <v>56</v>
      </c>
      <c r="M28" s="268">
        <f>SUM('Mau A1'!Y352:Y374)</f>
        <v>741</v>
      </c>
      <c r="N28" s="268">
        <f>SUM('Mau A1'!Z352:Z374)</f>
        <v>-112</v>
      </c>
      <c r="O28" s="268">
        <f>SUM('Mau A1'!AA352:AA374)</f>
        <v>-21</v>
      </c>
      <c r="P28" s="281">
        <f>SUM('Mau A1'!AC352:AC374)</f>
        <v>608</v>
      </c>
      <c r="Q28" s="268">
        <f>SUM('Mau A1'!AB352:AB374)</f>
        <v>0</v>
      </c>
      <c r="R28" s="21">
        <f t="shared" si="0"/>
        <v>200</v>
      </c>
      <c r="S28" s="303">
        <f t="shared" si="1"/>
        <v>408</v>
      </c>
      <c r="T28" s="304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A1'!B375="","",'Mau A1'!B375)</f>
        <v>Mai Chiếm</v>
      </c>
      <c r="C29" s="28" t="str">
        <f>IF('Mau A1'!C375="","",'Mau A1'!C375)</f>
        <v>Tuấn</v>
      </c>
      <c r="D29" s="29">
        <f>SUM('Mau A1'!M375:M388)</f>
        <v>852</v>
      </c>
      <c r="E29" s="268">
        <f>SUM('Mau A1'!N375:N388)</f>
        <v>67.5</v>
      </c>
      <c r="F29" s="268">
        <f>SUM('Mau A1'!O375:O388)</f>
        <v>0</v>
      </c>
      <c r="G29" s="268">
        <f>SUM('Mau A1'!P375:P388)</f>
        <v>919.5</v>
      </c>
      <c r="H29" s="268">
        <f>SUM('Mau A1'!Q375:Q388)</f>
        <v>0</v>
      </c>
      <c r="I29" s="268">
        <f>SUM('Mau A1'!R375:R388)</f>
        <v>55</v>
      </c>
      <c r="J29" s="268">
        <f>SUM('Mau A1'!T375:T388)</f>
        <v>450</v>
      </c>
      <c r="K29" s="268">
        <f>SUM('Mau A1'!V375:V388)</f>
        <v>112</v>
      </c>
      <c r="L29" s="268">
        <f>SUM('Mau A1'!X375:X388)</f>
        <v>56</v>
      </c>
      <c r="M29" s="268">
        <f>SUM('Mau A1'!Y375:Y388)</f>
        <v>469.5</v>
      </c>
      <c r="N29" s="268">
        <f>SUM('Mau A1'!Z375:Z388)</f>
        <v>-112</v>
      </c>
      <c r="O29" s="268">
        <f>SUM('Mau A1'!AA375:AA388)</f>
        <v>-1</v>
      </c>
      <c r="P29" s="281">
        <f>SUM('Mau A1'!AC375:AC388)</f>
        <v>356.5</v>
      </c>
      <c r="Q29" s="268">
        <f>SUM('Mau A1'!AB375:AB388)</f>
        <v>0</v>
      </c>
      <c r="R29" s="21">
        <f t="shared" si="0"/>
        <v>200</v>
      </c>
      <c r="S29" s="304">
        <f t="shared" si="1"/>
        <v>156.5</v>
      </c>
      <c r="T29" s="304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A1'!B389="","",'Mau A1'!B389)</f>
        <v>Lê Quý Hưng</v>
      </c>
      <c r="C30" s="28" t="str">
        <f>IF('Mau A1'!C389="","",'Mau A1'!C389)</f>
        <v>Quốc</v>
      </c>
      <c r="D30" s="29">
        <f>SUM('Mau A1'!M389:M410)</f>
        <v>1042.6999999999998</v>
      </c>
      <c r="E30" s="268">
        <f>SUM('Mau A1'!N389:N410)</f>
        <v>67.5</v>
      </c>
      <c r="F30" s="268">
        <f>SUM('Mau A1'!O389:O410)</f>
        <v>0</v>
      </c>
      <c r="G30" s="268">
        <f>SUM('Mau A1'!P389:P410)</f>
        <v>1110.1999999999998</v>
      </c>
      <c r="H30" s="268">
        <f>SUM('Mau A1'!Q389:Q410)</f>
        <v>0</v>
      </c>
      <c r="I30" s="268">
        <f>SUM('Mau A1'!R389:R410)</f>
        <v>45</v>
      </c>
      <c r="J30" s="268">
        <f>SUM('Mau A1'!T389:T410)</f>
        <v>450</v>
      </c>
      <c r="K30" s="268">
        <f>SUM('Mau A1'!V389:V410)</f>
        <v>112</v>
      </c>
      <c r="L30" s="268">
        <f>SUM('Mau A1'!X389:X410)</f>
        <v>56</v>
      </c>
      <c r="M30" s="268">
        <f>SUM('Mau A1'!Y389:Y410)</f>
        <v>660.2</v>
      </c>
      <c r="N30" s="268">
        <f>SUM('Mau A1'!Z389:Z410)</f>
        <v>-112</v>
      </c>
      <c r="O30" s="268">
        <f>SUM('Mau A1'!AA389:AA410)</f>
        <v>-11</v>
      </c>
      <c r="P30" s="281">
        <f>SUM('Mau A1'!AC389:AC410)</f>
        <v>537.20000000000005</v>
      </c>
      <c r="Q30" s="268">
        <f>SUM('Mau A1'!AB389:AB410)</f>
        <v>0</v>
      </c>
      <c r="R30" s="21">
        <f t="shared" si="0"/>
        <v>200</v>
      </c>
      <c r="S30" s="303">
        <f t="shared" si="1"/>
        <v>337.2</v>
      </c>
      <c r="T30" s="304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A1'!B411="","",'Mau A1'!B411)</f>
        <v>Nguyễn Văn</v>
      </c>
      <c r="C31" s="28" t="str">
        <f>IF('Mau A1'!C411="","",'Mau A1'!C411)</f>
        <v>Đôn</v>
      </c>
      <c r="D31" s="29">
        <f>SUM('Mau A1'!M411:M435)</f>
        <v>941.90000000000009</v>
      </c>
      <c r="E31" s="268">
        <f>SUM('Mau A1'!N411:N435)</f>
        <v>175.5</v>
      </c>
      <c r="F31" s="268">
        <f>SUM('Mau A1'!O411:O435)</f>
        <v>0</v>
      </c>
      <c r="G31" s="268">
        <f>SUM('Mau A1'!P411:P435)</f>
        <v>1117.4000000000001</v>
      </c>
      <c r="H31" s="268">
        <f>SUM('Mau A1'!Q411:Q435)</f>
        <v>42.9</v>
      </c>
      <c r="I31" s="268">
        <f>SUM('Mau A1'!R411:R435)</f>
        <v>56</v>
      </c>
      <c r="J31" s="268">
        <f>SUM('Mau A1'!T411:T435)</f>
        <v>450</v>
      </c>
      <c r="K31" s="268">
        <f>SUM('Mau A1'!V411:V435)</f>
        <v>112</v>
      </c>
      <c r="L31" s="268">
        <f>SUM('Mau A1'!X411:X435)</f>
        <v>56</v>
      </c>
      <c r="M31" s="268">
        <f>SUM('Mau A1'!Y411:Y435)</f>
        <v>667.4</v>
      </c>
      <c r="N31" s="268">
        <f>SUM('Mau A1'!Z411:Z435)</f>
        <v>-69.099999999999994</v>
      </c>
      <c r="O31" s="268">
        <f>SUM('Mau A1'!AA411:AA435)</f>
        <v>0</v>
      </c>
      <c r="P31" s="281">
        <f>SUM('Mau A1'!AC411:AC435)</f>
        <v>598.29999999999995</v>
      </c>
      <c r="Q31" s="268">
        <f>SUM('Mau A1'!AB411:AB435)</f>
        <v>0</v>
      </c>
      <c r="R31" s="21">
        <f t="shared" si="0"/>
        <v>200</v>
      </c>
      <c r="S31" s="304">
        <f t="shared" si="1"/>
        <v>398.3</v>
      </c>
      <c r="T31" s="304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A1'!B436="","",'Mau A1'!B436)</f>
        <v>Bùi Văn</v>
      </c>
      <c r="C32" s="28" t="str">
        <f>IF('Mau A1'!C436="","",'Mau A1'!C436)</f>
        <v>Dũng</v>
      </c>
      <c r="D32" s="29">
        <f>SUM('Mau A1'!M436:M457)</f>
        <v>754.3</v>
      </c>
      <c r="E32" s="268">
        <f>SUM('Mau A1'!N436:N457)</f>
        <v>67.5</v>
      </c>
      <c r="F32" s="268">
        <f>SUM('Mau A1'!O436:O457)</f>
        <v>0</v>
      </c>
      <c r="G32" s="268">
        <f>SUM('Mau A1'!P436:P457)</f>
        <v>821.8</v>
      </c>
      <c r="H32" s="268">
        <f>SUM('Mau A1'!Q436:Q457)</f>
        <v>0</v>
      </c>
      <c r="I32" s="268">
        <f>SUM('Mau A1'!R436:R457)</f>
        <v>56</v>
      </c>
      <c r="J32" s="268">
        <f>SUM('Mau A1'!T436:T457)</f>
        <v>450</v>
      </c>
      <c r="K32" s="268">
        <f>SUM('Mau A1'!V436:V457)</f>
        <v>112</v>
      </c>
      <c r="L32" s="268">
        <f>SUM('Mau A1'!X436:X457)</f>
        <v>56</v>
      </c>
      <c r="M32" s="268">
        <f>SUM('Mau A1'!Y436:Y457)</f>
        <v>371.8</v>
      </c>
      <c r="N32" s="268">
        <f>SUM('Mau A1'!Z436:Z457)</f>
        <v>-112</v>
      </c>
      <c r="O32" s="268">
        <f>SUM('Mau A1'!AA436:AA457)</f>
        <v>0</v>
      </c>
      <c r="P32" s="281">
        <f>SUM('Mau A1'!AC436:AC457)</f>
        <v>259.8</v>
      </c>
      <c r="Q32" s="268">
        <f>SUM('Mau A1'!AB436:AB457)</f>
        <v>0</v>
      </c>
      <c r="R32" s="21">
        <f t="shared" si="0"/>
        <v>200</v>
      </c>
      <c r="S32" s="304">
        <f t="shared" si="1"/>
        <v>59.8</v>
      </c>
      <c r="T32" s="304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A1'!B458="","",'Mau A1'!B458)</f>
        <v>Đậng Ngọc</v>
      </c>
      <c r="C33" s="28" t="str">
        <f>IF('Mau A1'!C458="","",'Mau A1'!C458)</f>
        <v>Đoàn</v>
      </c>
      <c r="D33" s="29">
        <f>SUM('Mau A1'!M458:M483)</f>
        <v>1089.3</v>
      </c>
      <c r="E33" s="268">
        <f>SUM('Mau A1'!N458:N483)</f>
        <v>67.5</v>
      </c>
      <c r="F33" s="268">
        <f>SUM('Mau A1'!O458:O483)</f>
        <v>0</v>
      </c>
      <c r="G33" s="268">
        <f>SUM('Mau A1'!P458:P483)</f>
        <v>1156.8</v>
      </c>
      <c r="H33" s="268">
        <f>SUM('Mau A1'!Q458:Q483)</f>
        <v>0</v>
      </c>
      <c r="I33" s="268">
        <f>SUM('Mau A1'!R458:R483)</f>
        <v>56</v>
      </c>
      <c r="J33" s="268">
        <f>SUM('Mau A1'!T458:T483)</f>
        <v>450</v>
      </c>
      <c r="K33" s="268">
        <f>SUM('Mau A1'!V458:V483)</f>
        <v>112</v>
      </c>
      <c r="L33" s="268">
        <f>SUM('Mau A1'!X458:X483)</f>
        <v>56</v>
      </c>
      <c r="M33" s="268">
        <f>SUM('Mau A1'!Y458:Y483)</f>
        <v>706.8</v>
      </c>
      <c r="N33" s="268">
        <f>SUM('Mau A1'!Z458:Z483)</f>
        <v>-112</v>
      </c>
      <c r="O33" s="268">
        <f>SUM('Mau A1'!AA458:AA483)</f>
        <v>0</v>
      </c>
      <c r="P33" s="281">
        <f>SUM('Mau A1'!AC458:AC483)</f>
        <v>594.79999999999995</v>
      </c>
      <c r="Q33" s="268">
        <f>SUM('Mau A1'!AB458:AB483)</f>
        <v>0</v>
      </c>
      <c r="R33" s="21">
        <f t="shared" si="0"/>
        <v>200</v>
      </c>
      <c r="S33" s="304">
        <f t="shared" si="1"/>
        <v>394.8</v>
      </c>
      <c r="T33" s="304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A1'!B484="","",'Mau A1'!B484)</f>
        <v>Lê Tất</v>
      </c>
      <c r="C34" s="28" t="str">
        <f>IF('Mau A1'!C484="","",'Mau A1'!C484)</f>
        <v>Đạt</v>
      </c>
      <c r="D34" s="29">
        <f>SUM('Mau A1'!M484:M497)</f>
        <v>55.3</v>
      </c>
      <c r="E34" s="268">
        <f>SUM('Mau A1'!N484:N497)</f>
        <v>4.5</v>
      </c>
      <c r="F34" s="268">
        <f>SUM('Mau A1'!O484:O497)</f>
        <v>0</v>
      </c>
      <c r="G34" s="268">
        <f>SUM('Mau A1'!P484:P497)</f>
        <v>59.8</v>
      </c>
      <c r="H34" s="268">
        <f>SUM('Mau A1'!Q484:Q497)</f>
        <v>0</v>
      </c>
      <c r="I34" s="268">
        <f>SUM('Mau A1'!R484:R497)</f>
        <v>41</v>
      </c>
      <c r="J34" s="268">
        <f>SUM('Mau A1'!T484:T497)</f>
        <v>450</v>
      </c>
      <c r="K34" s="268">
        <f>SUM('Mau A1'!V484:V497)</f>
        <v>112</v>
      </c>
      <c r="L34" s="268">
        <f>SUM('Mau A1'!X484:X497)</f>
        <v>56</v>
      </c>
      <c r="M34" s="268">
        <f>SUM('Mau A1'!Y484:Y497)</f>
        <v>-390.2</v>
      </c>
      <c r="N34" s="268">
        <f>SUM('Mau A1'!Z484:Z497)</f>
        <v>-112</v>
      </c>
      <c r="O34" s="268">
        <f>SUM('Mau A1'!AA484:AA497)</f>
        <v>-15</v>
      </c>
      <c r="P34" s="281">
        <f>SUM('Mau A1'!AC484:AC497)</f>
        <v>-517.20000000000005</v>
      </c>
      <c r="Q34" s="268">
        <f>SUM('Mau A1'!AB484:AB497)</f>
        <v>0</v>
      </c>
      <c r="R34" s="21">
        <f t="shared" si="0"/>
        <v>-517.20000000000005</v>
      </c>
      <c r="S34" s="303">
        <f t="shared" si="1"/>
        <v>0</v>
      </c>
      <c r="T34" s="304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A1'!B498="","",'Mau A1'!B498)</f>
        <v>Dương Ngọc</v>
      </c>
      <c r="C35" s="28" t="str">
        <f>IF('Mau A1'!C498="","",'Mau A1'!C498)</f>
        <v>Vọng</v>
      </c>
      <c r="D35" s="29">
        <f>SUM('Mau A1'!M498:M521)</f>
        <v>1245.0999999999999</v>
      </c>
      <c r="E35" s="268">
        <f>SUM('Mau A1'!N498:N521)</f>
        <v>67.5</v>
      </c>
      <c r="F35" s="268">
        <f>SUM('Mau A1'!O498:O521)</f>
        <v>0</v>
      </c>
      <c r="G35" s="268">
        <f>SUM('Mau A1'!P498:P521)</f>
        <v>1312.6</v>
      </c>
      <c r="H35" s="268">
        <f>SUM('Mau A1'!Q498:Q521)</f>
        <v>0</v>
      </c>
      <c r="I35" s="268">
        <f>SUM('Mau A1'!R498:R521)</f>
        <v>21</v>
      </c>
      <c r="J35" s="268">
        <f>SUM('Mau A1'!T498:T521)</f>
        <v>450</v>
      </c>
      <c r="K35" s="268">
        <f>SUM('Mau A1'!V498:V521)</f>
        <v>112</v>
      </c>
      <c r="L35" s="268">
        <f>SUM('Mau A1'!X498:X521)</f>
        <v>56</v>
      </c>
      <c r="M35" s="268">
        <f>SUM('Mau A1'!Y498:Y521)</f>
        <v>862.6</v>
      </c>
      <c r="N35" s="268">
        <f>SUM('Mau A1'!Z498:Z521)</f>
        <v>-112</v>
      </c>
      <c r="O35" s="268">
        <f>SUM('Mau A1'!AA498:AA521)</f>
        <v>-35</v>
      </c>
      <c r="P35" s="281">
        <f>SUM('Mau A1'!AC498:AC521)</f>
        <v>715.6</v>
      </c>
      <c r="Q35" s="268">
        <f>SUM('Mau A1'!AB498:AB521)</f>
        <v>0</v>
      </c>
      <c r="R35" s="21">
        <f t="shared" si="0"/>
        <v>200</v>
      </c>
      <c r="S35" s="304">
        <f t="shared" si="1"/>
        <v>515.6</v>
      </c>
      <c r="T35" s="304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A1'!B522="","",'Mau A1'!B522)</f>
        <v>Lê Phi</v>
      </c>
      <c r="C36" s="28" t="str">
        <f>IF('Mau A1'!C522="","",'Mau A1'!C522)</f>
        <v>Trường</v>
      </c>
      <c r="D36" s="25">
        <f>SUM('Mau A1'!M522:M541)</f>
        <v>741.99999999999989</v>
      </c>
      <c r="E36" s="268">
        <f>SUM('Mau A1'!N522:N541)</f>
        <v>67.5</v>
      </c>
      <c r="F36" s="268">
        <f>SUM('Mau A1'!O522:O541)</f>
        <v>0</v>
      </c>
      <c r="G36" s="268">
        <f>SUM('Mau A1'!P522:P541)</f>
        <v>809.49999999999989</v>
      </c>
      <c r="H36" s="268">
        <f>SUM('Mau A1'!Q522:Q541)</f>
        <v>0</v>
      </c>
      <c r="I36" s="268">
        <f>SUM('Mau A1'!R522:R541)</f>
        <v>56</v>
      </c>
      <c r="J36" s="268">
        <f>SUM('Mau A1'!T522:T541)</f>
        <v>450</v>
      </c>
      <c r="K36" s="268">
        <f>SUM('Mau A1'!V522:V541)</f>
        <v>112</v>
      </c>
      <c r="L36" s="268">
        <f>SUM('Mau A1'!X522:X541)</f>
        <v>56</v>
      </c>
      <c r="M36" s="268">
        <f>SUM('Mau A1'!Y522:Y541)</f>
        <v>359.5</v>
      </c>
      <c r="N36" s="268">
        <f>SUM('Mau A1'!Z522:Z541)</f>
        <v>-112</v>
      </c>
      <c r="O36" s="268">
        <f>SUM('Mau A1'!AA522:AA541)</f>
        <v>0</v>
      </c>
      <c r="P36" s="281">
        <f>SUM('Mau A1'!AC522:AC541)</f>
        <v>247.5</v>
      </c>
      <c r="Q36" s="268">
        <f>SUM('Mau A1'!AB522:AB541)</f>
        <v>0</v>
      </c>
      <c r="R36" s="21">
        <f t="shared" si="0"/>
        <v>200</v>
      </c>
      <c r="S36" s="304">
        <f t="shared" si="1"/>
        <v>47.5</v>
      </c>
      <c r="T36" s="304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A1'!B542="","",'Mau A1'!B542)</f>
        <v xml:space="preserve">Nguyễn Ngọc </v>
      </c>
      <c r="C37" s="28" t="str">
        <f>IF('Mau A1'!C542="","",'Mau A1'!C542)</f>
        <v>Tuyên</v>
      </c>
      <c r="D37" s="29">
        <f>SUM('Mau A1'!M542:M562)</f>
        <v>1170.2</v>
      </c>
      <c r="E37" s="268">
        <f>SUM('Mau A1'!N542:N562)</f>
        <v>67.5</v>
      </c>
      <c r="F37" s="268">
        <f>SUM('Mau A1'!O542:O562)</f>
        <v>0</v>
      </c>
      <c r="G37" s="268">
        <f>SUM('Mau A1'!P542:P562)</f>
        <v>1237.7</v>
      </c>
      <c r="H37" s="268">
        <f>SUM('Mau A1'!Q542:Q562)</f>
        <v>0</v>
      </c>
      <c r="I37" s="268">
        <f>SUM('Mau A1'!R542:R562)</f>
        <v>56</v>
      </c>
      <c r="J37" s="268">
        <f>SUM('Mau A1'!T542:T562)</f>
        <v>450</v>
      </c>
      <c r="K37" s="268">
        <f>SUM('Mau A1'!V542:V562)</f>
        <v>112</v>
      </c>
      <c r="L37" s="268">
        <f>SUM('Mau A1'!X542:X562)</f>
        <v>56</v>
      </c>
      <c r="M37" s="268">
        <f>SUM('Mau A1'!Y542:Y562)</f>
        <v>787.7</v>
      </c>
      <c r="N37" s="268">
        <f>SUM('Mau A1'!Z542:Z562)</f>
        <v>-112</v>
      </c>
      <c r="O37" s="268">
        <f>SUM('Mau A1'!AA542:AA562)</f>
        <v>0</v>
      </c>
      <c r="P37" s="281">
        <f>SUM('Mau A1'!AC542:AC562)</f>
        <v>675.7</v>
      </c>
      <c r="Q37" s="268">
        <f>SUM('Mau A1'!AB542:AB562)</f>
        <v>0</v>
      </c>
      <c r="R37" s="21">
        <f t="shared" si="0"/>
        <v>200</v>
      </c>
      <c r="S37" s="304">
        <f t="shared" si="1"/>
        <v>475.7</v>
      </c>
      <c r="T37" s="304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A1'!B563</f>
        <v xml:space="preserve">Đỗ Tuấn </v>
      </c>
      <c r="C38" s="28" t="str">
        <f>'Mau A1'!C563</f>
        <v>Việt</v>
      </c>
      <c r="D38" s="29">
        <f>SUM('Mau A1'!M563:M571)</f>
        <v>109.2</v>
      </c>
      <c r="E38" s="290">
        <f>SUM('Mau A1'!N563:N571)</f>
        <v>67.5</v>
      </c>
      <c r="F38" s="290">
        <f>SUM('Mau A1'!O563:O571)</f>
        <v>0</v>
      </c>
      <c r="G38" s="290">
        <f>SUM('Mau A1'!P563:P571)</f>
        <v>176.7</v>
      </c>
      <c r="H38" s="290">
        <v>0</v>
      </c>
      <c r="I38" s="290">
        <v>0</v>
      </c>
      <c r="J38" s="290">
        <v>0</v>
      </c>
      <c r="K38" s="290">
        <v>0</v>
      </c>
      <c r="L38" s="290">
        <v>0</v>
      </c>
      <c r="M38" s="290">
        <v>0</v>
      </c>
      <c r="N38" s="290">
        <v>0</v>
      </c>
      <c r="O38" s="290">
        <v>0</v>
      </c>
      <c r="P38" s="281">
        <f>'Mau A1'!AC563</f>
        <v>176.7</v>
      </c>
      <c r="Q38" s="290">
        <f>SUM('Mau A1'!Z563:Z571)</f>
        <v>0</v>
      </c>
      <c r="R38" s="21">
        <f>P38</f>
        <v>176.7</v>
      </c>
      <c r="S38" s="305">
        <f>R38</f>
        <v>176.7</v>
      </c>
      <c r="T38" s="305">
        <f>SUM('Mau A1'!AC563:AC571)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A1'!B572</f>
        <v>Nguyễn Hữu</v>
      </c>
      <c r="C39" s="28" t="str">
        <f>'Mau A1'!C572</f>
        <v>Thiện</v>
      </c>
      <c r="D39" s="29">
        <f>SUM('Mau A1'!M572:M581)</f>
        <v>162</v>
      </c>
      <c r="E39" s="290">
        <f>SUM('Mau A1'!N572:N581)</f>
        <v>0</v>
      </c>
      <c r="F39" s="290">
        <f>SUM('Mau A1'!O572:O581)</f>
        <v>0</v>
      </c>
      <c r="G39" s="290">
        <f>SUM('Mau A1'!P572:P581)</f>
        <v>162</v>
      </c>
      <c r="H39" s="290">
        <v>0</v>
      </c>
      <c r="I39" s="290">
        <v>0</v>
      </c>
      <c r="J39" s="290">
        <v>0</v>
      </c>
      <c r="K39" s="290">
        <v>0</v>
      </c>
      <c r="L39" s="290">
        <v>0</v>
      </c>
      <c r="M39" s="290">
        <v>0</v>
      </c>
      <c r="N39" s="290">
        <v>0</v>
      </c>
      <c r="O39" s="290">
        <v>0</v>
      </c>
      <c r="P39" s="281">
        <f>'Mau A1'!AC572</f>
        <v>162</v>
      </c>
      <c r="Q39" s="290">
        <f>SUM('Mau A1'!Z572:Z581)</f>
        <v>0</v>
      </c>
      <c r="R39" s="21">
        <f t="shared" ref="R39:R48" si="7">P39</f>
        <v>162</v>
      </c>
      <c r="S39" s="305">
        <f t="shared" ref="S39:S48" si="8">R39</f>
        <v>162</v>
      </c>
      <c r="T39" s="305">
        <f>SUM('Mau A1'!AC572:AC581)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A1'!B582</f>
        <v xml:space="preserve">Trần Thị Thu </v>
      </c>
      <c r="C40" s="28" t="str">
        <f>'Mau A1'!C582</f>
        <v>Hà</v>
      </c>
      <c r="D40" s="29">
        <f>SUM('Mau A1'!M582:M591)</f>
        <v>90</v>
      </c>
      <c r="E40" s="290">
        <f>SUM('Mau A1'!N582:N591)</f>
        <v>0</v>
      </c>
      <c r="F40" s="290">
        <f>SUM('Mau A1'!O582:O591)</f>
        <v>0</v>
      </c>
      <c r="G40" s="290">
        <f>SUM('Mau A1'!P582:P591)</f>
        <v>90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81">
        <f>'Mau A1'!AC582</f>
        <v>90</v>
      </c>
      <c r="Q40" s="290">
        <f>SUM('Mau A1'!Z582:Z591)</f>
        <v>0</v>
      </c>
      <c r="R40" s="21">
        <f t="shared" si="7"/>
        <v>90</v>
      </c>
      <c r="S40" s="305">
        <f t="shared" si="8"/>
        <v>90</v>
      </c>
      <c r="T40" s="305">
        <f>SUM('Mau A1'!AC582:AC591)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A1'!B592</f>
        <v>Nguyễn Ngọc</v>
      </c>
      <c r="C41" s="28" t="str">
        <f>'Mau A1'!C592</f>
        <v>Trang</v>
      </c>
      <c r="D41" s="29">
        <f>SUM('Mau A1'!M592:M601)</f>
        <v>90</v>
      </c>
      <c r="E41" s="290">
        <f>SUM('Mau A1'!N592:N601)</f>
        <v>67.5</v>
      </c>
      <c r="F41" s="290">
        <f>SUM('Mau A1'!O592:O601)</f>
        <v>0</v>
      </c>
      <c r="G41" s="290">
        <f>SUM('Mau A1'!P592:P601)</f>
        <v>157.5</v>
      </c>
      <c r="H41" s="290">
        <v>0</v>
      </c>
      <c r="I41" s="290">
        <v>0</v>
      </c>
      <c r="J41" s="290">
        <v>0</v>
      </c>
      <c r="K41" s="290">
        <v>0</v>
      </c>
      <c r="L41" s="290">
        <v>0</v>
      </c>
      <c r="M41" s="290">
        <v>0</v>
      </c>
      <c r="N41" s="290">
        <v>0</v>
      </c>
      <c r="O41" s="290">
        <v>0</v>
      </c>
      <c r="P41" s="281">
        <f>'Mau A1'!AC592</f>
        <v>157.5</v>
      </c>
      <c r="Q41" s="290">
        <f>SUM('Mau A1'!Z592:Z601)</f>
        <v>0</v>
      </c>
      <c r="R41" s="21">
        <f t="shared" si="7"/>
        <v>157.5</v>
      </c>
      <c r="S41" s="305">
        <f t="shared" si="8"/>
        <v>157.5</v>
      </c>
      <c r="T41" s="305">
        <f>SUM('Mau A1'!AC592:AC601)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A1'!B602="","",'Mau A1'!B602)</f>
        <v>Nguyễn Thanh</v>
      </c>
      <c r="C42" s="28" t="str">
        <f>IF('Mau A1'!C602="","",'Mau A1'!C602)</f>
        <v>Lâm</v>
      </c>
      <c r="D42" s="29">
        <f>SUM('Mau A1'!M602:M611)</f>
        <v>72</v>
      </c>
      <c r="E42" s="290">
        <f>SUM('Mau A1'!N602:N611)</f>
        <v>67.5</v>
      </c>
      <c r="F42" s="290">
        <f>SUM('Mau A1'!O602:O611)</f>
        <v>0</v>
      </c>
      <c r="G42" s="290">
        <f>SUM('Mau A1'!P602:P611)</f>
        <v>139.5</v>
      </c>
      <c r="H42" s="290">
        <v>0</v>
      </c>
      <c r="I42" s="290">
        <v>0</v>
      </c>
      <c r="J42" s="290">
        <v>0</v>
      </c>
      <c r="K42" s="290">
        <v>0</v>
      </c>
      <c r="L42" s="290">
        <v>0</v>
      </c>
      <c r="M42" s="290">
        <v>0</v>
      </c>
      <c r="N42" s="290">
        <v>0</v>
      </c>
      <c r="O42" s="290">
        <v>0</v>
      </c>
      <c r="P42" s="281">
        <f>'Mau A1'!AC602</f>
        <v>139.5</v>
      </c>
      <c r="Q42" s="290">
        <f>SUM('Mau A1'!Z602:Z611)</f>
        <v>0</v>
      </c>
      <c r="R42" s="21">
        <f t="shared" si="7"/>
        <v>139.5</v>
      </c>
      <c r="S42" s="305">
        <f t="shared" si="8"/>
        <v>139.5</v>
      </c>
      <c r="T42" s="305">
        <f>SUM('Mau A1'!AC602:AC611)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A1'!B612="","",'Mau A1'!B612)</f>
        <v>Huỳnh Thị Minh Ly</v>
      </c>
      <c r="C43" s="28" t="str">
        <f>IF('Mau A1'!C612="","",'Mau A1'!C612)</f>
        <v>Ly</v>
      </c>
      <c r="D43" s="29">
        <f>SUM('Mau A1'!M612:M621)</f>
        <v>90</v>
      </c>
      <c r="E43" s="290">
        <f>SUM('Mau A1'!N612:N621)</f>
        <v>0</v>
      </c>
      <c r="F43" s="290">
        <f>SUM('Mau A1'!O612:O621)</f>
        <v>0</v>
      </c>
      <c r="G43" s="290">
        <f>SUM('Mau A1'!P612:P621)</f>
        <v>90</v>
      </c>
      <c r="H43" s="290">
        <v>0</v>
      </c>
      <c r="I43" s="290">
        <v>0</v>
      </c>
      <c r="J43" s="290">
        <v>0</v>
      </c>
      <c r="K43" s="290">
        <v>0</v>
      </c>
      <c r="L43" s="290">
        <v>0</v>
      </c>
      <c r="M43" s="290">
        <v>0</v>
      </c>
      <c r="N43" s="290">
        <v>0</v>
      </c>
      <c r="O43" s="290">
        <v>0</v>
      </c>
      <c r="P43" s="281">
        <f>'Mau A1'!AC612</f>
        <v>90</v>
      </c>
      <c r="Q43" s="290">
        <f>SUM('Mau A1'!Z612:Z621)</f>
        <v>0</v>
      </c>
      <c r="R43" s="21">
        <f t="shared" si="7"/>
        <v>90</v>
      </c>
      <c r="S43" s="305">
        <f t="shared" si="8"/>
        <v>90</v>
      </c>
      <c r="T43" s="305">
        <f>SUM('Mau A1'!AC594:AC603)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A1'!B622="","",'Mau A1'!B622)</f>
        <v xml:space="preserve">Nguyễn Hữu </v>
      </c>
      <c r="C44" s="28" t="str">
        <f>IF('Mau A1'!C622="","",'Mau A1'!C622)</f>
        <v>Lộc</v>
      </c>
      <c r="D44" s="29">
        <f>SUM('Mau A1'!M622:M631)</f>
        <v>90</v>
      </c>
      <c r="E44" s="290">
        <f>SUM('Mau A1'!N622:N631)</f>
        <v>0</v>
      </c>
      <c r="F44" s="290">
        <f>SUM('Mau A1'!O622:O631)</f>
        <v>0</v>
      </c>
      <c r="G44" s="290">
        <f>SUM('Mau A1'!P622:P631)</f>
        <v>90</v>
      </c>
      <c r="H44" s="290">
        <v>0</v>
      </c>
      <c r="I44" s="290">
        <v>0</v>
      </c>
      <c r="J44" s="290">
        <v>0</v>
      </c>
      <c r="K44" s="290">
        <v>0</v>
      </c>
      <c r="L44" s="290">
        <v>0</v>
      </c>
      <c r="M44" s="290">
        <v>0</v>
      </c>
      <c r="N44" s="290">
        <v>0</v>
      </c>
      <c r="O44" s="290">
        <v>0</v>
      </c>
      <c r="P44" s="281">
        <f>'Mau A1'!AC622</f>
        <v>90</v>
      </c>
      <c r="Q44" s="290">
        <f>SUM('Mau A1'!Z622:Z631)</f>
        <v>0</v>
      </c>
      <c r="R44" s="21">
        <f t="shared" si="7"/>
        <v>90</v>
      </c>
      <c r="S44" s="305">
        <f t="shared" si="8"/>
        <v>90</v>
      </c>
      <c r="T44" s="305">
        <f>SUM('Mau A1'!AC604:AC613)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A1'!B632="","",'Mau A1'!B632)</f>
        <v>Huỳnh Thị Mai</v>
      </c>
      <c r="C45" s="28" t="str">
        <f>IF('Mau A1'!C632="","",'Mau A1'!C632)</f>
        <v>Mai</v>
      </c>
      <c r="D45" s="29">
        <f>SUM('Mau A1'!M632:M641)</f>
        <v>90</v>
      </c>
      <c r="E45" s="290">
        <f>SUM('Mau A1'!N632:N641)</f>
        <v>0</v>
      </c>
      <c r="F45" s="290">
        <f>SUM('Mau A1'!O632:O641)</f>
        <v>0</v>
      </c>
      <c r="G45" s="290">
        <f>SUM('Mau A1'!P632:P641)</f>
        <v>90</v>
      </c>
      <c r="H45" s="290">
        <v>0</v>
      </c>
      <c r="I45" s="290">
        <v>0</v>
      </c>
      <c r="J45" s="290">
        <v>0</v>
      </c>
      <c r="K45" s="290">
        <v>0</v>
      </c>
      <c r="L45" s="290">
        <v>0</v>
      </c>
      <c r="M45" s="290">
        <v>0</v>
      </c>
      <c r="N45" s="290">
        <v>0</v>
      </c>
      <c r="O45" s="290">
        <v>0</v>
      </c>
      <c r="P45" s="281">
        <f>'Mau A1'!AC632</f>
        <v>90</v>
      </c>
      <c r="Q45" s="290">
        <f>SUM('Mau A1'!Z632:Z641)</f>
        <v>0</v>
      </c>
      <c r="R45" s="21">
        <f t="shared" si="7"/>
        <v>90</v>
      </c>
      <c r="S45" s="305">
        <f t="shared" si="8"/>
        <v>90</v>
      </c>
      <c r="T45" s="305">
        <f>SUM('Mau A1'!AC596:AC605)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A1'!B642</f>
        <v>TG1</v>
      </c>
      <c r="C46" s="28"/>
      <c r="D46" s="29">
        <f>SUM('Mau A1'!M642:M651)</f>
        <v>67.599999999999994</v>
      </c>
      <c r="E46" s="290">
        <f>SUM('Mau A1'!N642:N651)</f>
        <v>0</v>
      </c>
      <c r="F46" s="290">
        <f>SUM('Mau A1'!O642:O651)</f>
        <v>0</v>
      </c>
      <c r="G46" s="290">
        <f>SUM('Mau A1'!P642:P651)</f>
        <v>67.599999999999994</v>
      </c>
      <c r="H46" s="290">
        <v>0</v>
      </c>
      <c r="I46" s="290">
        <v>0</v>
      </c>
      <c r="J46" s="290">
        <v>0</v>
      </c>
      <c r="K46" s="290">
        <v>0</v>
      </c>
      <c r="L46" s="290">
        <v>0</v>
      </c>
      <c r="M46" s="290">
        <v>0</v>
      </c>
      <c r="N46" s="290">
        <v>0</v>
      </c>
      <c r="O46" s="290">
        <v>0</v>
      </c>
      <c r="P46" s="281">
        <f>'Mau A1'!AC642</f>
        <v>67.599999999999994</v>
      </c>
      <c r="Q46" s="290">
        <f>SUM('Mau A1'!Z633:Z642)</f>
        <v>0</v>
      </c>
      <c r="R46" s="21">
        <f t="shared" ref="R46" si="9">P46</f>
        <v>67.599999999999994</v>
      </c>
      <c r="S46" s="305">
        <f t="shared" si="8"/>
        <v>67.599999999999994</v>
      </c>
      <c r="T46" s="305">
        <f>SUM('Mau A1'!AC597:AC606)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5" t="str">
        <f>'Mau A1'!B652</f>
        <v>TG 2</v>
      </c>
      <c r="C47" s="28"/>
      <c r="D47" s="29">
        <f>SUM('Mau A1'!M652:M661)</f>
        <v>108</v>
      </c>
      <c r="E47" s="290">
        <f>SUM('Mau A1'!N652:N661)</f>
        <v>0</v>
      </c>
      <c r="F47" s="290">
        <f>SUM('Mau A1'!O652:O661)</f>
        <v>0</v>
      </c>
      <c r="G47" s="290">
        <f>SUM('Mau A1'!P652:P661)</f>
        <v>108</v>
      </c>
      <c r="H47" s="290">
        <v>0</v>
      </c>
      <c r="I47" s="290">
        <v>0</v>
      </c>
      <c r="J47" s="290">
        <v>0</v>
      </c>
      <c r="K47" s="290">
        <v>0</v>
      </c>
      <c r="L47" s="290">
        <v>0</v>
      </c>
      <c r="M47" s="290">
        <v>0</v>
      </c>
      <c r="N47" s="290">
        <v>0</v>
      </c>
      <c r="O47" s="290">
        <v>0</v>
      </c>
      <c r="P47" s="281">
        <f>'Mau A1'!AC652</f>
        <v>108</v>
      </c>
      <c r="Q47" s="290">
        <f>SUM('Mau A1'!Z652:Z661)</f>
        <v>0</v>
      </c>
      <c r="R47" s="21">
        <f t="shared" si="7"/>
        <v>108</v>
      </c>
      <c r="S47" s="305">
        <f t="shared" si="8"/>
        <v>108</v>
      </c>
      <c r="T47" s="305">
        <f>SUM('Mau A1'!AC606:AC615)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A1'!B662="","",'Mau A1'!B662)</f>
        <v>TG 3</v>
      </c>
      <c r="C48" s="28" t="str">
        <f>IF('Mau A1'!C662="","",'Mau A1'!C662)</f>
        <v/>
      </c>
      <c r="D48" s="29">
        <f>SUM('Mau A1'!M662:M671)</f>
        <v>639</v>
      </c>
      <c r="E48" s="290">
        <f>SUM('Mau A1'!N662:N671)</f>
        <v>0</v>
      </c>
      <c r="F48" s="290">
        <f>SUM('Mau A1'!O662:O671)</f>
        <v>0</v>
      </c>
      <c r="G48" s="290">
        <f>SUM('Mau A1'!P662:P671)</f>
        <v>639</v>
      </c>
      <c r="H48" s="290">
        <v>0</v>
      </c>
      <c r="I48" s="290">
        <v>0</v>
      </c>
      <c r="J48" s="290">
        <v>0</v>
      </c>
      <c r="K48" s="290">
        <v>0</v>
      </c>
      <c r="L48" s="290">
        <v>0</v>
      </c>
      <c r="M48" s="290">
        <v>0</v>
      </c>
      <c r="N48" s="290">
        <v>0</v>
      </c>
      <c r="O48" s="290">
        <v>0</v>
      </c>
      <c r="P48" s="281">
        <f>'Mau A1'!AC662</f>
        <v>639</v>
      </c>
      <c r="Q48" s="290">
        <f>SUM('Mau A1'!Z662:Z671)</f>
        <v>0</v>
      </c>
      <c r="R48" s="21">
        <f t="shared" si="7"/>
        <v>639</v>
      </c>
      <c r="S48" s="305">
        <f t="shared" si="8"/>
        <v>639</v>
      </c>
      <c r="T48" s="305">
        <f>SUM('Mau A1'!AC598:AC607)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25" t="s">
        <v>70</v>
      </c>
      <c r="B49" s="326"/>
      <c r="C49" s="326"/>
      <c r="D49" s="47">
        <f t="shared" ref="D49:T49" si="10">SUM(D11:D48)</f>
        <v>23940.1</v>
      </c>
      <c r="E49" s="47">
        <f t="shared" si="10"/>
        <v>2336.3000000000002</v>
      </c>
      <c r="F49" s="47">
        <f t="shared" si="10"/>
        <v>0</v>
      </c>
      <c r="G49" s="47">
        <f t="shared" si="10"/>
        <v>26582.399999999998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12499.7</v>
      </c>
      <c r="N49" s="47">
        <f t="shared" si="10"/>
        <v>-2981.1</v>
      </c>
      <c r="O49" s="47">
        <f t="shared" si="10"/>
        <v>-585</v>
      </c>
      <c r="P49" s="287">
        <f t="shared" si="10"/>
        <v>11049.100000000002</v>
      </c>
      <c r="Q49" s="48">
        <f t="shared" si="10"/>
        <v>0</v>
      </c>
      <c r="R49" s="47">
        <f t="shared" si="10"/>
        <v>6291.9000000000005</v>
      </c>
      <c r="S49" s="306">
        <f t="shared" si="10"/>
        <v>6567.5000000000009</v>
      </c>
      <c r="T49" s="306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9"/>
      <c r="I50" s="289"/>
      <c r="J50" s="119"/>
      <c r="K50" s="119"/>
      <c r="L50" s="289"/>
      <c r="M50" s="119"/>
      <c r="N50" s="119"/>
      <c r="O50" s="119"/>
      <c r="P50" s="296"/>
      <c r="Q50" s="119"/>
      <c r="R50" s="265"/>
      <c r="S50" s="298"/>
      <c r="T50" s="298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6"/>
      <c r="Q51" s="119"/>
      <c r="R51" s="265"/>
      <c r="S51" s="298"/>
      <c r="T51" s="298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9"/>
      <c r="N52" s="289"/>
      <c r="O52" s="289"/>
      <c r="P52" s="292"/>
      <c r="Q52" s="289"/>
      <c r="R52" s="265"/>
      <c r="S52" s="298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23" t="s">
        <v>73</v>
      </c>
      <c r="B53" s="324"/>
      <c r="C53" s="55" t="s">
        <v>74</v>
      </c>
      <c r="D53" s="1"/>
      <c r="E53" s="289"/>
      <c r="F53" s="265"/>
      <c r="G53" s="267" t="s">
        <v>75</v>
      </c>
      <c r="H53" s="289"/>
      <c r="I53" s="267" t="s">
        <v>76</v>
      </c>
      <c r="J53" s="289"/>
      <c r="K53" s="289"/>
      <c r="L53" s="267" t="s">
        <v>77</v>
      </c>
      <c r="M53" s="289"/>
      <c r="N53" s="265"/>
      <c r="O53" s="267" t="s">
        <v>78</v>
      </c>
      <c r="P53" s="292"/>
      <c r="Q53" s="289"/>
      <c r="R53" s="265"/>
      <c r="S53" s="307" t="s">
        <v>79</v>
      </c>
      <c r="T53" s="298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9"/>
      <c r="F54" s="289"/>
      <c r="G54" s="289"/>
      <c r="H54" s="289"/>
      <c r="I54" s="289"/>
      <c r="J54" s="289"/>
      <c r="K54" s="289"/>
      <c r="L54" s="289"/>
      <c r="M54" s="289"/>
      <c r="N54" s="289"/>
      <c r="O54" s="289"/>
      <c r="P54" s="292"/>
      <c r="Q54" s="289"/>
      <c r="R54" s="265"/>
      <c r="S54" s="298"/>
      <c r="T54" s="298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9"/>
      <c r="F55" s="289"/>
      <c r="G55" s="289"/>
      <c r="H55" s="289"/>
      <c r="I55" s="289"/>
      <c r="J55" s="289"/>
      <c r="K55" s="56"/>
      <c r="L55" s="56"/>
      <c r="M55" s="289"/>
      <c r="N55" s="289"/>
      <c r="O55" s="289"/>
      <c r="P55" s="292"/>
      <c r="Q55" s="289"/>
      <c r="R55" s="265"/>
      <c r="S55" s="298"/>
      <c r="T55" s="298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9"/>
      <c r="F56" s="289"/>
      <c r="G56" s="289"/>
      <c r="H56" s="289"/>
      <c r="I56" s="289"/>
      <c r="J56" s="289"/>
      <c r="K56" s="266"/>
      <c r="L56" s="266"/>
      <c r="M56" s="289"/>
      <c r="N56" s="289"/>
      <c r="O56" s="57"/>
      <c r="P56" s="288"/>
      <c r="Q56" s="57"/>
      <c r="R56" s="265"/>
      <c r="S56" s="298"/>
      <c r="T56" s="298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9"/>
      <c r="F57" s="289"/>
      <c r="G57" s="289"/>
      <c r="H57" s="289"/>
      <c r="I57" s="289"/>
      <c r="J57" s="289"/>
      <c r="K57" s="289"/>
      <c r="L57" s="289"/>
      <c r="M57" s="289"/>
      <c r="N57" s="289"/>
      <c r="O57" s="289"/>
      <c r="P57" s="292"/>
      <c r="Q57" s="289"/>
      <c r="R57" s="265"/>
      <c r="S57" s="298"/>
      <c r="T57" s="298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9"/>
      <c r="F58" s="289"/>
      <c r="G58" s="289"/>
      <c r="H58" s="289"/>
      <c r="I58" s="289"/>
      <c r="J58" s="289"/>
      <c r="K58" s="289"/>
      <c r="L58" s="289"/>
      <c r="M58" s="289"/>
      <c r="N58" s="289"/>
      <c r="O58" s="289"/>
      <c r="P58" s="292"/>
      <c r="Q58" s="289"/>
      <c r="R58" s="265"/>
      <c r="S58" s="298"/>
      <c r="T58" s="298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9"/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92"/>
      <c r="Q59" s="289"/>
      <c r="R59" s="265"/>
      <c r="S59" s="298"/>
      <c r="T59" s="298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9"/>
      <c r="F60" s="289"/>
      <c r="G60" s="289"/>
      <c r="H60" s="289"/>
      <c r="I60" s="289"/>
      <c r="J60" s="289"/>
      <c r="K60" s="289"/>
      <c r="L60" s="289"/>
      <c r="M60" s="289"/>
      <c r="N60" s="289"/>
      <c r="O60" s="289"/>
      <c r="P60" s="292"/>
      <c r="Q60" s="289"/>
      <c r="R60" s="265"/>
      <c r="S60" s="298"/>
      <c r="T60" s="298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9"/>
      <c r="F61" s="289"/>
      <c r="G61" s="289"/>
      <c r="H61" s="289"/>
      <c r="I61" s="289"/>
      <c r="J61" s="289"/>
      <c r="K61" s="289"/>
      <c r="L61" s="289"/>
      <c r="M61" s="289"/>
      <c r="N61" s="289"/>
      <c r="O61" s="289"/>
      <c r="P61" s="292"/>
      <c r="Q61" s="289"/>
      <c r="R61" s="265"/>
      <c r="S61" s="298"/>
      <c r="T61" s="298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9"/>
      <c r="F62" s="289"/>
      <c r="G62" s="289"/>
      <c r="H62" s="289"/>
      <c r="I62" s="289"/>
      <c r="J62" s="289"/>
      <c r="K62" s="289"/>
      <c r="L62" s="289"/>
      <c r="M62" s="289"/>
      <c r="N62" s="289"/>
      <c r="O62" s="289"/>
      <c r="P62" s="292"/>
      <c r="Q62" s="289"/>
      <c r="R62" s="265"/>
      <c r="S62" s="298"/>
      <c r="T62" s="298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9"/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92"/>
      <c r="Q63" s="289"/>
      <c r="R63" s="265"/>
      <c r="S63" s="298"/>
      <c r="T63" s="298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9"/>
      <c r="F64" s="289"/>
      <c r="G64" s="289"/>
      <c r="H64" s="289"/>
      <c r="I64" s="289"/>
      <c r="J64" s="289"/>
      <c r="K64" s="289"/>
      <c r="L64" s="289"/>
      <c r="M64" s="289"/>
      <c r="N64" s="289"/>
      <c r="O64" s="289"/>
      <c r="P64" s="292"/>
      <c r="Q64" s="289"/>
      <c r="R64" s="265"/>
      <c r="S64" s="298"/>
      <c r="T64" s="298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9"/>
      <c r="F65" s="289"/>
      <c r="G65" s="289"/>
      <c r="H65" s="289"/>
      <c r="I65" s="289"/>
      <c r="J65" s="289"/>
      <c r="K65" s="289"/>
      <c r="L65" s="289"/>
      <c r="M65" s="289"/>
      <c r="N65" s="289"/>
      <c r="O65" s="289"/>
      <c r="P65" s="292"/>
      <c r="Q65" s="289"/>
      <c r="R65" s="265"/>
      <c r="S65" s="298"/>
      <c r="T65" s="298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9"/>
      <c r="F66" s="289"/>
      <c r="G66" s="289"/>
      <c r="H66" s="289"/>
      <c r="I66" s="289"/>
      <c r="J66" s="289"/>
      <c r="K66" s="289"/>
      <c r="L66" s="289"/>
      <c r="M66" s="289"/>
      <c r="N66" s="289"/>
      <c r="O66" s="289"/>
      <c r="P66" s="292"/>
      <c r="Q66" s="289"/>
      <c r="R66" s="265"/>
      <c r="S66" s="298"/>
      <c r="T66" s="298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9"/>
      <c r="F67" s="289"/>
      <c r="G67" s="289"/>
      <c r="H67" s="289"/>
      <c r="I67" s="289"/>
      <c r="J67" s="289"/>
      <c r="K67" s="289"/>
      <c r="L67" s="289"/>
      <c r="M67" s="289"/>
      <c r="N67" s="289"/>
      <c r="O67" s="289"/>
      <c r="P67" s="292"/>
      <c r="Q67" s="289"/>
      <c r="R67" s="265"/>
      <c r="S67" s="298"/>
      <c r="T67" s="298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289"/>
      <c r="P68" s="292"/>
      <c r="Q68" s="289"/>
      <c r="R68" s="265"/>
      <c r="S68" s="298"/>
      <c r="T68" s="298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9"/>
      <c r="P69" s="292"/>
      <c r="Q69" s="289"/>
      <c r="R69" s="265"/>
      <c r="S69" s="298"/>
      <c r="T69" s="298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89"/>
      <c r="P70" s="292"/>
      <c r="Q70" s="289"/>
      <c r="R70" s="265"/>
      <c r="S70" s="298"/>
      <c r="T70" s="298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9"/>
      <c r="F71" s="289"/>
      <c r="G71" s="289"/>
      <c r="H71" s="289"/>
      <c r="I71" s="289"/>
      <c r="J71" s="289"/>
      <c r="K71" s="289"/>
      <c r="L71" s="289"/>
      <c r="M71" s="289"/>
      <c r="N71" s="289"/>
      <c r="O71" s="289"/>
      <c r="P71" s="292"/>
      <c r="Q71" s="289"/>
      <c r="R71" s="265"/>
      <c r="S71" s="298"/>
      <c r="T71" s="298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9"/>
      <c r="F72" s="289"/>
      <c r="G72" s="289"/>
      <c r="H72" s="289"/>
      <c r="I72" s="289"/>
      <c r="J72" s="289"/>
      <c r="K72" s="289"/>
      <c r="L72" s="289"/>
      <c r="M72" s="289"/>
      <c r="N72" s="289"/>
      <c r="O72" s="289"/>
      <c r="P72" s="292"/>
      <c r="Q72" s="289"/>
      <c r="R72" s="265"/>
      <c r="S72" s="298"/>
      <c r="T72" s="298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9"/>
      <c r="F73" s="289"/>
      <c r="G73" s="289"/>
      <c r="H73" s="289"/>
      <c r="I73" s="289"/>
      <c r="J73" s="289"/>
      <c r="K73" s="289"/>
      <c r="L73" s="289"/>
      <c r="M73" s="289"/>
      <c r="N73" s="289"/>
      <c r="O73" s="289"/>
      <c r="P73" s="292"/>
      <c r="Q73" s="289"/>
      <c r="R73" s="265"/>
      <c r="S73" s="298"/>
      <c r="T73" s="298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9"/>
      <c r="F74" s="289"/>
      <c r="G74" s="289"/>
      <c r="H74" s="289"/>
      <c r="I74" s="289"/>
      <c r="J74" s="289"/>
      <c r="K74" s="289"/>
      <c r="L74" s="289"/>
      <c r="M74" s="289"/>
      <c r="N74" s="289"/>
      <c r="O74" s="289"/>
      <c r="P74" s="292"/>
      <c r="Q74" s="289"/>
      <c r="R74" s="265"/>
      <c r="S74" s="298"/>
      <c r="T74" s="298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9"/>
      <c r="F75" s="289"/>
      <c r="G75" s="289"/>
      <c r="H75" s="289"/>
      <c r="I75" s="289"/>
      <c r="J75" s="289"/>
      <c r="K75" s="289"/>
      <c r="L75" s="289"/>
      <c r="M75" s="289"/>
      <c r="N75" s="289"/>
      <c r="O75" s="289"/>
      <c r="P75" s="292"/>
      <c r="Q75" s="289"/>
      <c r="R75" s="265"/>
      <c r="S75" s="298"/>
      <c r="T75" s="298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9"/>
      <c r="F76" s="289"/>
      <c r="G76" s="289"/>
      <c r="H76" s="289"/>
      <c r="I76" s="289"/>
      <c r="J76" s="289"/>
      <c r="K76" s="289"/>
      <c r="L76" s="289"/>
      <c r="M76" s="289"/>
      <c r="N76" s="289"/>
      <c r="O76" s="289"/>
      <c r="P76" s="292"/>
      <c r="Q76" s="289"/>
      <c r="R76" s="265"/>
      <c r="S76" s="298"/>
      <c r="T76" s="298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9"/>
      <c r="F77" s="289"/>
      <c r="G77" s="289"/>
      <c r="H77" s="289"/>
      <c r="I77" s="289"/>
      <c r="J77" s="289"/>
      <c r="K77" s="289"/>
      <c r="L77" s="289"/>
      <c r="M77" s="289"/>
      <c r="N77" s="289"/>
      <c r="O77" s="289"/>
      <c r="P77" s="292"/>
      <c r="Q77" s="289"/>
      <c r="R77" s="265"/>
      <c r="S77" s="298"/>
      <c r="T77" s="298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9"/>
      <c r="F78" s="289"/>
      <c r="G78" s="289"/>
      <c r="H78" s="289"/>
      <c r="I78" s="289"/>
      <c r="J78" s="289"/>
      <c r="K78" s="289"/>
      <c r="L78" s="289"/>
      <c r="M78" s="289"/>
      <c r="N78" s="289"/>
      <c r="O78" s="289"/>
      <c r="P78" s="292"/>
      <c r="Q78" s="289"/>
      <c r="R78" s="265"/>
      <c r="S78" s="298"/>
      <c r="T78" s="298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9"/>
      <c r="F79" s="289"/>
      <c r="G79" s="289"/>
      <c r="H79" s="289"/>
      <c r="I79" s="289"/>
      <c r="J79" s="289"/>
      <c r="K79" s="289"/>
      <c r="L79" s="289"/>
      <c r="M79" s="289"/>
      <c r="N79" s="289"/>
      <c r="O79" s="289"/>
      <c r="P79" s="292"/>
      <c r="Q79" s="289"/>
      <c r="R79" s="265"/>
      <c r="S79" s="298"/>
      <c r="T79" s="298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9"/>
      <c r="F80" s="289"/>
      <c r="G80" s="289"/>
      <c r="H80" s="289"/>
      <c r="I80" s="289"/>
      <c r="J80" s="289"/>
      <c r="K80" s="289"/>
      <c r="L80" s="289"/>
      <c r="M80" s="289"/>
      <c r="N80" s="289"/>
      <c r="O80" s="289"/>
      <c r="P80" s="292"/>
      <c r="Q80" s="289"/>
      <c r="R80" s="265"/>
      <c r="S80" s="298"/>
      <c r="T80" s="298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9"/>
      <c r="F81" s="289"/>
      <c r="G81" s="289"/>
      <c r="H81" s="289"/>
      <c r="I81" s="289"/>
      <c r="J81" s="289"/>
      <c r="K81" s="289"/>
      <c r="L81" s="289"/>
      <c r="M81" s="289"/>
      <c r="N81" s="289"/>
      <c r="O81" s="289"/>
      <c r="P81" s="292"/>
      <c r="Q81" s="289"/>
      <c r="R81" s="265"/>
      <c r="S81" s="298"/>
      <c r="T81" s="298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9"/>
      <c r="F82" s="289"/>
      <c r="G82" s="289"/>
      <c r="H82" s="289"/>
      <c r="I82" s="289"/>
      <c r="J82" s="289"/>
      <c r="K82" s="289"/>
      <c r="L82" s="289"/>
      <c r="M82" s="289"/>
      <c r="N82" s="289"/>
      <c r="O82" s="289"/>
      <c r="P82" s="292"/>
      <c r="Q82" s="289"/>
      <c r="R82" s="265"/>
      <c r="S82" s="298"/>
      <c r="T82" s="298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9"/>
      <c r="F83" s="289"/>
      <c r="G83" s="289"/>
      <c r="H83" s="289"/>
      <c r="I83" s="289"/>
      <c r="J83" s="289"/>
      <c r="K83" s="289"/>
      <c r="L83" s="289"/>
      <c r="M83" s="289"/>
      <c r="N83" s="289"/>
      <c r="O83" s="289"/>
      <c r="P83" s="292"/>
      <c r="Q83" s="289"/>
      <c r="R83" s="265"/>
      <c r="S83" s="298"/>
      <c r="T83" s="298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9"/>
      <c r="F84" s="289"/>
      <c r="G84" s="289"/>
      <c r="H84" s="289"/>
      <c r="I84" s="289"/>
      <c r="J84" s="289"/>
      <c r="K84" s="289"/>
      <c r="L84" s="289"/>
      <c r="M84" s="289"/>
      <c r="N84" s="289"/>
      <c r="O84" s="289"/>
      <c r="P84" s="292"/>
      <c r="Q84" s="289"/>
      <c r="R84" s="265"/>
      <c r="S84" s="298"/>
      <c r="T84" s="298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9"/>
      <c r="F85" s="289"/>
      <c r="G85" s="289"/>
      <c r="H85" s="289"/>
      <c r="I85" s="289"/>
      <c r="J85" s="289"/>
      <c r="K85" s="289"/>
      <c r="L85" s="289"/>
      <c r="M85" s="289"/>
      <c r="N85" s="289"/>
      <c r="O85" s="289"/>
      <c r="P85" s="292"/>
      <c r="Q85" s="289"/>
      <c r="R85" s="265"/>
      <c r="S85" s="298"/>
      <c r="T85" s="298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9"/>
      <c r="F86" s="289"/>
      <c r="G86" s="289"/>
      <c r="H86" s="289"/>
      <c r="I86" s="289"/>
      <c r="J86" s="289"/>
      <c r="K86" s="289"/>
      <c r="L86" s="289"/>
      <c r="M86" s="289"/>
      <c r="N86" s="289"/>
      <c r="O86" s="289"/>
      <c r="P86" s="292"/>
      <c r="Q86" s="289"/>
      <c r="R86" s="265"/>
      <c r="S86" s="298"/>
      <c r="T86" s="298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9"/>
      <c r="F87" s="289"/>
      <c r="G87" s="289"/>
      <c r="H87" s="289"/>
      <c r="I87" s="289"/>
      <c r="J87" s="289"/>
      <c r="K87" s="289"/>
      <c r="L87" s="289"/>
      <c r="M87" s="289"/>
      <c r="N87" s="289"/>
      <c r="O87" s="289"/>
      <c r="P87" s="292"/>
      <c r="Q87" s="289"/>
      <c r="R87" s="265"/>
      <c r="S87" s="298"/>
      <c r="T87" s="298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9"/>
      <c r="F88" s="289"/>
      <c r="G88" s="289"/>
      <c r="H88" s="289"/>
      <c r="I88" s="289"/>
      <c r="J88" s="289"/>
      <c r="K88" s="289"/>
      <c r="L88" s="289"/>
      <c r="M88" s="289"/>
      <c r="N88" s="289"/>
      <c r="O88" s="289"/>
      <c r="P88" s="292"/>
      <c r="Q88" s="289"/>
      <c r="R88" s="265"/>
      <c r="S88" s="298"/>
      <c r="T88" s="298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9"/>
      <c r="F89" s="289"/>
      <c r="G89" s="289"/>
      <c r="H89" s="289"/>
      <c r="I89" s="289"/>
      <c r="J89" s="289"/>
      <c r="K89" s="289"/>
      <c r="L89" s="289"/>
      <c r="M89" s="289"/>
      <c r="N89" s="289"/>
      <c r="O89" s="289"/>
      <c r="P89" s="292"/>
      <c r="Q89" s="289"/>
      <c r="R89" s="265"/>
      <c r="S89" s="298"/>
      <c r="T89" s="298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9"/>
      <c r="F90" s="289"/>
      <c r="G90" s="289"/>
      <c r="H90" s="289"/>
      <c r="I90" s="289"/>
      <c r="J90" s="289"/>
      <c r="K90" s="289"/>
      <c r="L90" s="289"/>
      <c r="M90" s="289"/>
      <c r="N90" s="289"/>
      <c r="O90" s="289"/>
      <c r="P90" s="292"/>
      <c r="Q90" s="289"/>
      <c r="R90" s="265"/>
      <c r="S90" s="298"/>
      <c r="T90" s="298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9"/>
      <c r="F91" s="289"/>
      <c r="G91" s="289"/>
      <c r="H91" s="289"/>
      <c r="I91" s="289"/>
      <c r="J91" s="289"/>
      <c r="K91" s="289"/>
      <c r="L91" s="289"/>
      <c r="M91" s="289"/>
      <c r="N91" s="289"/>
      <c r="O91" s="289"/>
      <c r="P91" s="292"/>
      <c r="Q91" s="289"/>
      <c r="R91" s="265"/>
      <c r="S91" s="298"/>
      <c r="T91" s="298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9"/>
      <c r="F92" s="289"/>
      <c r="G92" s="289"/>
      <c r="H92" s="289"/>
      <c r="I92" s="289"/>
      <c r="J92" s="289"/>
      <c r="K92" s="289"/>
      <c r="L92" s="289"/>
      <c r="M92" s="289"/>
      <c r="N92" s="289"/>
      <c r="O92" s="289"/>
      <c r="P92" s="292"/>
      <c r="Q92" s="289"/>
      <c r="R92" s="265"/>
      <c r="S92" s="298"/>
      <c r="T92" s="298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89"/>
      <c r="P93" s="292"/>
      <c r="Q93" s="289"/>
      <c r="R93" s="265"/>
      <c r="S93" s="298"/>
      <c r="T93" s="298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9"/>
      <c r="F94" s="289"/>
      <c r="G94" s="289"/>
      <c r="H94" s="289"/>
      <c r="I94" s="289"/>
      <c r="J94" s="289"/>
      <c r="K94" s="289"/>
      <c r="L94" s="289"/>
      <c r="M94" s="289"/>
      <c r="N94" s="289"/>
      <c r="O94" s="289"/>
      <c r="P94" s="292"/>
      <c r="Q94" s="289"/>
      <c r="R94" s="265"/>
      <c r="S94" s="298"/>
      <c r="T94" s="298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9"/>
      <c r="F95" s="289"/>
      <c r="G95" s="289"/>
      <c r="H95" s="289"/>
      <c r="I95" s="289"/>
      <c r="J95" s="289"/>
      <c r="K95" s="289"/>
      <c r="L95" s="289"/>
      <c r="M95" s="289"/>
      <c r="N95" s="289"/>
      <c r="O95" s="289"/>
      <c r="P95" s="292"/>
      <c r="Q95" s="289"/>
      <c r="R95" s="265"/>
      <c r="S95" s="298"/>
      <c r="T95" s="298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9"/>
      <c r="F96" s="289"/>
      <c r="G96" s="289"/>
      <c r="H96" s="289"/>
      <c r="I96" s="289"/>
      <c r="J96" s="289"/>
      <c r="K96" s="289"/>
      <c r="L96" s="289"/>
      <c r="M96" s="289"/>
      <c r="N96" s="289"/>
      <c r="O96" s="289"/>
      <c r="P96" s="292"/>
      <c r="Q96" s="289"/>
      <c r="R96" s="265"/>
      <c r="S96" s="298"/>
      <c r="T96" s="298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9"/>
      <c r="F97" s="289"/>
      <c r="G97" s="289"/>
      <c r="H97" s="289"/>
      <c r="I97" s="289"/>
      <c r="J97" s="289"/>
      <c r="K97" s="289"/>
      <c r="L97" s="289"/>
      <c r="M97" s="289"/>
      <c r="N97" s="289"/>
      <c r="O97" s="289"/>
      <c r="P97" s="292"/>
      <c r="Q97" s="289"/>
      <c r="R97" s="265"/>
      <c r="S97" s="298"/>
      <c r="T97" s="298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9"/>
      <c r="F98" s="289"/>
      <c r="G98" s="289"/>
      <c r="H98" s="289"/>
      <c r="I98" s="289"/>
      <c r="J98" s="289"/>
      <c r="K98" s="289"/>
      <c r="L98" s="289"/>
      <c r="M98" s="289"/>
      <c r="N98" s="289"/>
      <c r="O98" s="289"/>
      <c r="P98" s="292"/>
      <c r="Q98" s="289"/>
      <c r="R98" s="265"/>
      <c r="S98" s="298"/>
      <c r="T98" s="298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9"/>
      <c r="F99" s="289"/>
      <c r="G99" s="289"/>
      <c r="H99" s="289"/>
      <c r="I99" s="289"/>
      <c r="J99" s="289"/>
      <c r="K99" s="289"/>
      <c r="L99" s="289"/>
      <c r="M99" s="289"/>
      <c r="N99" s="289"/>
      <c r="O99" s="289"/>
      <c r="P99" s="292"/>
      <c r="Q99" s="289"/>
      <c r="R99" s="265"/>
      <c r="S99" s="298"/>
      <c r="T99" s="298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9"/>
      <c r="F100" s="289"/>
      <c r="G100" s="289"/>
      <c r="H100" s="289"/>
      <c r="I100" s="289"/>
      <c r="J100" s="289"/>
      <c r="K100" s="289"/>
      <c r="L100" s="289"/>
      <c r="M100" s="289"/>
      <c r="N100" s="289"/>
      <c r="O100" s="289"/>
      <c r="P100" s="292"/>
      <c r="Q100" s="289"/>
      <c r="R100" s="265"/>
      <c r="S100" s="298"/>
      <c r="T100" s="298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9"/>
      <c r="F101" s="289"/>
      <c r="G101" s="289"/>
      <c r="H101" s="289"/>
      <c r="I101" s="289"/>
      <c r="J101" s="289"/>
      <c r="K101" s="289"/>
      <c r="L101" s="289"/>
      <c r="M101" s="289"/>
      <c r="N101" s="289"/>
      <c r="O101" s="289"/>
      <c r="P101" s="292"/>
      <c r="Q101" s="289"/>
      <c r="R101" s="265"/>
      <c r="S101" s="298"/>
      <c r="T101" s="298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9"/>
      <c r="F102" s="289"/>
      <c r="G102" s="289"/>
      <c r="H102" s="289"/>
      <c r="I102" s="289"/>
      <c r="J102" s="289"/>
      <c r="K102" s="289"/>
      <c r="L102" s="289"/>
      <c r="M102" s="289"/>
      <c r="N102" s="289"/>
      <c r="O102" s="289"/>
      <c r="P102" s="292"/>
      <c r="Q102" s="289"/>
      <c r="R102" s="265"/>
      <c r="S102" s="298"/>
      <c r="T102" s="298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9"/>
      <c r="F103" s="289"/>
      <c r="G103" s="289"/>
      <c r="H103" s="289"/>
      <c r="I103" s="289"/>
      <c r="J103" s="289"/>
      <c r="K103" s="289"/>
      <c r="L103" s="289"/>
      <c r="M103" s="289"/>
      <c r="N103" s="289"/>
      <c r="O103" s="289"/>
      <c r="P103" s="292"/>
      <c r="Q103" s="289"/>
      <c r="R103" s="265"/>
      <c r="S103" s="298"/>
      <c r="T103" s="298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9"/>
      <c r="F104" s="289"/>
      <c r="G104" s="289"/>
      <c r="H104" s="289"/>
      <c r="I104" s="289"/>
      <c r="J104" s="289"/>
      <c r="K104" s="289"/>
      <c r="L104" s="289"/>
      <c r="M104" s="289"/>
      <c r="N104" s="289"/>
      <c r="O104" s="289"/>
      <c r="P104" s="292"/>
      <c r="Q104" s="289"/>
      <c r="R104" s="265"/>
      <c r="S104" s="298"/>
      <c r="T104" s="298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9"/>
      <c r="F105" s="289"/>
      <c r="G105" s="289"/>
      <c r="H105" s="289"/>
      <c r="I105" s="289"/>
      <c r="J105" s="289"/>
      <c r="K105" s="289"/>
      <c r="L105" s="289"/>
      <c r="M105" s="289"/>
      <c r="N105" s="289"/>
      <c r="O105" s="289"/>
      <c r="P105" s="292"/>
      <c r="Q105" s="289"/>
      <c r="R105" s="265"/>
      <c r="S105" s="298"/>
      <c r="T105" s="298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92"/>
      <c r="Q106" s="289"/>
      <c r="R106" s="265"/>
      <c r="S106" s="298"/>
      <c r="T106" s="298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9"/>
      <c r="F107" s="289"/>
      <c r="G107" s="289"/>
      <c r="H107" s="289"/>
      <c r="I107" s="289"/>
      <c r="J107" s="289"/>
      <c r="K107" s="289"/>
      <c r="L107" s="289"/>
      <c r="M107" s="289"/>
      <c r="N107" s="289"/>
      <c r="O107" s="289"/>
      <c r="P107" s="292"/>
      <c r="Q107" s="289"/>
      <c r="R107" s="265"/>
      <c r="S107" s="298"/>
      <c r="T107" s="298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9"/>
      <c r="F108" s="289"/>
      <c r="G108" s="289"/>
      <c r="H108" s="289"/>
      <c r="I108" s="289"/>
      <c r="J108" s="289"/>
      <c r="K108" s="289"/>
      <c r="L108" s="289"/>
      <c r="M108" s="289"/>
      <c r="N108" s="289"/>
      <c r="O108" s="289"/>
      <c r="P108" s="292"/>
      <c r="Q108" s="289"/>
      <c r="R108" s="265"/>
      <c r="S108" s="298"/>
      <c r="T108" s="298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9"/>
      <c r="F109" s="289"/>
      <c r="G109" s="289"/>
      <c r="H109" s="289"/>
      <c r="I109" s="289"/>
      <c r="J109" s="289"/>
      <c r="K109" s="289"/>
      <c r="L109" s="289"/>
      <c r="M109" s="289"/>
      <c r="N109" s="289"/>
      <c r="O109" s="289"/>
      <c r="P109" s="292"/>
      <c r="Q109" s="289"/>
      <c r="R109" s="265"/>
      <c r="S109" s="298"/>
      <c r="T109" s="298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9"/>
      <c r="F110" s="289"/>
      <c r="G110" s="289"/>
      <c r="H110" s="289"/>
      <c r="I110" s="289"/>
      <c r="J110" s="289"/>
      <c r="K110" s="289"/>
      <c r="L110" s="289"/>
      <c r="M110" s="289"/>
      <c r="N110" s="289"/>
      <c r="O110" s="289"/>
      <c r="P110" s="292"/>
      <c r="Q110" s="289"/>
      <c r="R110" s="265"/>
      <c r="S110" s="298"/>
      <c r="T110" s="298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9"/>
      <c r="F111" s="289"/>
      <c r="G111" s="289"/>
      <c r="H111" s="289"/>
      <c r="I111" s="289"/>
      <c r="J111" s="289"/>
      <c r="K111" s="289"/>
      <c r="L111" s="289"/>
      <c r="M111" s="289"/>
      <c r="N111" s="289"/>
      <c r="O111" s="289"/>
      <c r="P111" s="292"/>
      <c r="Q111" s="289"/>
      <c r="R111" s="265"/>
      <c r="S111" s="298"/>
      <c r="T111" s="298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9"/>
      <c r="F112" s="289"/>
      <c r="G112" s="289"/>
      <c r="H112" s="289"/>
      <c r="I112" s="289"/>
      <c r="J112" s="289"/>
      <c r="K112" s="289"/>
      <c r="L112" s="289"/>
      <c r="M112" s="289"/>
      <c r="N112" s="289"/>
      <c r="O112" s="289"/>
      <c r="P112" s="292"/>
      <c r="Q112" s="289"/>
      <c r="R112" s="265"/>
      <c r="S112" s="298"/>
      <c r="T112" s="298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9"/>
      <c r="F113" s="289"/>
      <c r="G113" s="289"/>
      <c r="H113" s="289"/>
      <c r="I113" s="289"/>
      <c r="J113" s="289"/>
      <c r="K113" s="289"/>
      <c r="L113" s="289"/>
      <c r="M113" s="289"/>
      <c r="N113" s="289"/>
      <c r="O113" s="289"/>
      <c r="P113" s="292"/>
      <c r="Q113" s="289"/>
      <c r="R113" s="265"/>
      <c r="S113" s="298"/>
      <c r="T113" s="298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9"/>
      <c r="F114" s="289"/>
      <c r="G114" s="289"/>
      <c r="H114" s="289"/>
      <c r="I114" s="289"/>
      <c r="J114" s="289"/>
      <c r="K114" s="289"/>
      <c r="L114" s="289"/>
      <c r="M114" s="289"/>
      <c r="N114" s="289"/>
      <c r="O114" s="289"/>
      <c r="P114" s="292"/>
      <c r="Q114" s="289"/>
      <c r="R114" s="265"/>
      <c r="S114" s="298"/>
      <c r="T114" s="298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9"/>
      <c r="F115" s="289"/>
      <c r="G115" s="289"/>
      <c r="H115" s="289"/>
      <c r="I115" s="289"/>
      <c r="J115" s="289"/>
      <c r="K115" s="289"/>
      <c r="L115" s="289"/>
      <c r="M115" s="289"/>
      <c r="N115" s="289"/>
      <c r="O115" s="289"/>
      <c r="P115" s="292"/>
      <c r="Q115" s="289"/>
      <c r="R115" s="265"/>
      <c r="S115" s="298"/>
      <c r="T115" s="298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9"/>
      <c r="F116" s="289"/>
      <c r="G116" s="289"/>
      <c r="H116" s="289"/>
      <c r="I116" s="289"/>
      <c r="J116" s="289"/>
      <c r="K116" s="289"/>
      <c r="L116" s="289"/>
      <c r="M116" s="289"/>
      <c r="N116" s="289"/>
      <c r="O116" s="289"/>
      <c r="P116" s="292"/>
      <c r="Q116" s="289"/>
      <c r="R116" s="265"/>
      <c r="S116" s="298"/>
      <c r="T116" s="298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9"/>
      <c r="F117" s="289"/>
      <c r="G117" s="289"/>
      <c r="H117" s="289"/>
      <c r="I117" s="289"/>
      <c r="J117" s="289"/>
      <c r="K117" s="289"/>
      <c r="L117" s="289"/>
      <c r="M117" s="289"/>
      <c r="N117" s="289"/>
      <c r="O117" s="289"/>
      <c r="P117" s="292"/>
      <c r="Q117" s="289"/>
      <c r="R117" s="265"/>
      <c r="S117" s="298"/>
      <c r="T117" s="298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9"/>
      <c r="F118" s="289"/>
      <c r="G118" s="289"/>
      <c r="H118" s="289"/>
      <c r="I118" s="289"/>
      <c r="J118" s="289"/>
      <c r="K118" s="289"/>
      <c r="L118" s="289"/>
      <c r="M118" s="289"/>
      <c r="N118" s="289"/>
      <c r="O118" s="289"/>
      <c r="P118" s="292"/>
      <c r="Q118" s="289"/>
      <c r="R118" s="265"/>
      <c r="S118" s="298"/>
      <c r="T118" s="298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9"/>
      <c r="F119" s="289"/>
      <c r="G119" s="289"/>
      <c r="H119" s="289"/>
      <c r="I119" s="289"/>
      <c r="J119" s="289"/>
      <c r="K119" s="289"/>
      <c r="L119" s="289"/>
      <c r="M119" s="289"/>
      <c r="N119" s="289"/>
      <c r="O119" s="289"/>
      <c r="P119" s="292"/>
      <c r="Q119" s="289"/>
      <c r="R119" s="265"/>
      <c r="S119" s="298"/>
      <c r="T119" s="298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9"/>
      <c r="F120" s="289"/>
      <c r="G120" s="289"/>
      <c r="H120" s="289"/>
      <c r="I120" s="289"/>
      <c r="J120" s="289"/>
      <c r="K120" s="289"/>
      <c r="L120" s="289"/>
      <c r="M120" s="289"/>
      <c r="N120" s="289"/>
      <c r="O120" s="289"/>
      <c r="P120" s="292"/>
      <c r="Q120" s="289"/>
      <c r="R120" s="265"/>
      <c r="S120" s="298"/>
      <c r="T120" s="298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9"/>
      <c r="F121" s="289"/>
      <c r="G121" s="289"/>
      <c r="H121" s="289"/>
      <c r="I121" s="289"/>
      <c r="J121" s="289"/>
      <c r="K121" s="289"/>
      <c r="L121" s="289"/>
      <c r="M121" s="289"/>
      <c r="N121" s="289"/>
      <c r="O121" s="289"/>
      <c r="P121" s="292"/>
      <c r="Q121" s="289"/>
      <c r="R121" s="265"/>
      <c r="S121" s="298"/>
      <c r="T121" s="298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9"/>
      <c r="F122" s="289"/>
      <c r="G122" s="289"/>
      <c r="H122" s="289"/>
      <c r="I122" s="289"/>
      <c r="J122" s="289"/>
      <c r="K122" s="289"/>
      <c r="L122" s="289"/>
      <c r="M122" s="289"/>
      <c r="N122" s="289"/>
      <c r="O122" s="289"/>
      <c r="P122" s="292"/>
      <c r="Q122" s="289"/>
      <c r="R122" s="265"/>
      <c r="S122" s="298"/>
      <c r="T122" s="298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9"/>
      <c r="F123" s="289"/>
      <c r="G123" s="289"/>
      <c r="H123" s="289"/>
      <c r="I123" s="289"/>
      <c r="J123" s="289"/>
      <c r="K123" s="289"/>
      <c r="L123" s="289"/>
      <c r="M123" s="289"/>
      <c r="N123" s="289"/>
      <c r="O123" s="289"/>
      <c r="P123" s="292"/>
      <c r="Q123" s="289"/>
      <c r="R123" s="265"/>
      <c r="S123" s="298"/>
      <c r="T123" s="298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9"/>
      <c r="F124" s="289"/>
      <c r="G124" s="289"/>
      <c r="H124" s="289"/>
      <c r="I124" s="289"/>
      <c r="J124" s="289"/>
      <c r="K124" s="289"/>
      <c r="L124" s="289"/>
      <c r="M124" s="289"/>
      <c r="N124" s="289"/>
      <c r="O124" s="289"/>
      <c r="P124" s="292"/>
      <c r="Q124" s="289"/>
      <c r="R124" s="265"/>
      <c r="S124" s="298"/>
      <c r="T124" s="298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9"/>
      <c r="F125" s="289"/>
      <c r="G125" s="289"/>
      <c r="H125" s="289"/>
      <c r="I125" s="289"/>
      <c r="J125" s="289"/>
      <c r="K125" s="289"/>
      <c r="L125" s="289"/>
      <c r="M125" s="289"/>
      <c r="N125" s="289"/>
      <c r="O125" s="289"/>
      <c r="P125" s="292"/>
      <c r="Q125" s="289"/>
      <c r="R125" s="265"/>
      <c r="S125" s="298"/>
      <c r="T125" s="298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9"/>
      <c r="F126" s="289"/>
      <c r="G126" s="289"/>
      <c r="H126" s="289"/>
      <c r="I126" s="289"/>
      <c r="J126" s="289"/>
      <c r="K126" s="289"/>
      <c r="L126" s="289"/>
      <c r="M126" s="289"/>
      <c r="N126" s="289"/>
      <c r="O126" s="289"/>
      <c r="P126" s="292"/>
      <c r="Q126" s="289"/>
      <c r="R126" s="265"/>
      <c r="S126" s="298"/>
      <c r="T126" s="298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9"/>
      <c r="F127" s="289"/>
      <c r="G127" s="289"/>
      <c r="H127" s="289"/>
      <c r="I127" s="289"/>
      <c r="J127" s="289"/>
      <c r="K127" s="289"/>
      <c r="L127" s="289"/>
      <c r="M127" s="289"/>
      <c r="N127" s="289"/>
      <c r="O127" s="289"/>
      <c r="P127" s="292"/>
      <c r="Q127" s="289"/>
      <c r="R127" s="265"/>
      <c r="S127" s="298"/>
      <c r="T127" s="298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9"/>
      <c r="F128" s="289"/>
      <c r="G128" s="289"/>
      <c r="H128" s="289"/>
      <c r="I128" s="289"/>
      <c r="J128" s="289"/>
      <c r="K128" s="289"/>
      <c r="L128" s="289"/>
      <c r="M128" s="289"/>
      <c r="N128" s="289"/>
      <c r="O128" s="289"/>
      <c r="P128" s="292"/>
      <c r="Q128" s="289"/>
      <c r="R128" s="265"/>
      <c r="S128" s="298"/>
      <c r="T128" s="298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9"/>
      <c r="F129" s="289"/>
      <c r="G129" s="289"/>
      <c r="H129" s="289"/>
      <c r="I129" s="289"/>
      <c r="J129" s="289"/>
      <c r="K129" s="289"/>
      <c r="L129" s="289"/>
      <c r="M129" s="289"/>
      <c r="N129" s="289"/>
      <c r="O129" s="289"/>
      <c r="P129" s="292"/>
      <c r="Q129" s="289"/>
      <c r="R129" s="265"/>
      <c r="S129" s="298"/>
      <c r="T129" s="298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9"/>
      <c r="F130" s="289"/>
      <c r="G130" s="289"/>
      <c r="H130" s="289"/>
      <c r="I130" s="289"/>
      <c r="J130" s="289"/>
      <c r="K130" s="289"/>
      <c r="L130" s="289"/>
      <c r="M130" s="289"/>
      <c r="N130" s="289"/>
      <c r="O130" s="289"/>
      <c r="P130" s="292"/>
      <c r="Q130" s="289"/>
      <c r="R130" s="265"/>
      <c r="S130" s="298"/>
      <c r="T130" s="298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9"/>
      <c r="F131" s="289"/>
      <c r="G131" s="289"/>
      <c r="H131" s="289"/>
      <c r="I131" s="289"/>
      <c r="J131" s="289"/>
      <c r="K131" s="289"/>
      <c r="L131" s="289"/>
      <c r="M131" s="289"/>
      <c r="N131" s="289"/>
      <c r="O131" s="289"/>
      <c r="P131" s="292"/>
      <c r="Q131" s="289"/>
      <c r="R131" s="265"/>
      <c r="S131" s="298"/>
      <c r="T131" s="298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9"/>
      <c r="F132" s="289"/>
      <c r="G132" s="289"/>
      <c r="H132" s="289"/>
      <c r="I132" s="289"/>
      <c r="J132" s="289"/>
      <c r="K132" s="289"/>
      <c r="L132" s="289"/>
      <c r="M132" s="289"/>
      <c r="N132" s="289"/>
      <c r="O132" s="289"/>
      <c r="P132" s="292"/>
      <c r="Q132" s="289"/>
      <c r="R132" s="265"/>
      <c r="S132" s="298"/>
      <c r="T132" s="298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9"/>
      <c r="F133" s="289"/>
      <c r="G133" s="289"/>
      <c r="H133" s="289"/>
      <c r="I133" s="289"/>
      <c r="J133" s="289"/>
      <c r="K133" s="289"/>
      <c r="L133" s="289"/>
      <c r="M133" s="289"/>
      <c r="N133" s="289"/>
      <c r="O133" s="289"/>
      <c r="P133" s="292"/>
      <c r="Q133" s="289"/>
      <c r="R133" s="265"/>
      <c r="S133" s="298"/>
      <c r="T133" s="298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9"/>
      <c r="F134" s="289"/>
      <c r="G134" s="289"/>
      <c r="H134" s="289"/>
      <c r="I134" s="289"/>
      <c r="J134" s="289"/>
      <c r="K134" s="289"/>
      <c r="L134" s="289"/>
      <c r="M134" s="289"/>
      <c r="N134" s="289"/>
      <c r="O134" s="289"/>
      <c r="P134" s="292"/>
      <c r="Q134" s="289"/>
      <c r="R134" s="265"/>
      <c r="S134" s="298"/>
      <c r="T134" s="298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9"/>
      <c r="F135" s="289"/>
      <c r="G135" s="289"/>
      <c r="H135" s="289"/>
      <c r="I135" s="289"/>
      <c r="J135" s="289"/>
      <c r="K135" s="289"/>
      <c r="L135" s="289"/>
      <c r="M135" s="289"/>
      <c r="N135" s="289"/>
      <c r="O135" s="289"/>
      <c r="P135" s="292"/>
      <c r="Q135" s="289"/>
      <c r="R135" s="265"/>
      <c r="S135" s="298"/>
      <c r="T135" s="298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9"/>
      <c r="F136" s="289"/>
      <c r="G136" s="289"/>
      <c r="H136" s="289"/>
      <c r="I136" s="289"/>
      <c r="J136" s="289"/>
      <c r="K136" s="289"/>
      <c r="L136" s="289"/>
      <c r="M136" s="289"/>
      <c r="N136" s="289"/>
      <c r="O136" s="289"/>
      <c r="P136" s="292"/>
      <c r="Q136" s="289"/>
      <c r="R136" s="265"/>
      <c r="S136" s="298"/>
      <c r="T136" s="298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9"/>
      <c r="F137" s="289"/>
      <c r="G137" s="289"/>
      <c r="H137" s="289"/>
      <c r="I137" s="289"/>
      <c r="J137" s="289"/>
      <c r="K137" s="289"/>
      <c r="L137" s="289"/>
      <c r="M137" s="289"/>
      <c r="N137" s="289"/>
      <c r="O137" s="289"/>
      <c r="P137" s="292"/>
      <c r="Q137" s="289"/>
      <c r="R137" s="265"/>
      <c r="S137" s="298"/>
      <c r="T137" s="298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92"/>
      <c r="Q138" s="289"/>
      <c r="R138" s="265"/>
      <c r="S138" s="298"/>
      <c r="T138" s="298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9"/>
      <c r="F139" s="289"/>
      <c r="G139" s="289"/>
      <c r="H139" s="289"/>
      <c r="I139" s="289"/>
      <c r="J139" s="289"/>
      <c r="K139" s="289"/>
      <c r="L139" s="289"/>
      <c r="M139" s="289"/>
      <c r="N139" s="289"/>
      <c r="O139" s="289"/>
      <c r="P139" s="292"/>
      <c r="Q139" s="289"/>
      <c r="R139" s="265"/>
      <c r="S139" s="298"/>
      <c r="T139" s="298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9"/>
      <c r="F140" s="289"/>
      <c r="G140" s="289"/>
      <c r="H140" s="289"/>
      <c r="I140" s="289"/>
      <c r="J140" s="289"/>
      <c r="K140" s="289"/>
      <c r="L140" s="289"/>
      <c r="M140" s="289"/>
      <c r="N140" s="289"/>
      <c r="O140" s="289"/>
      <c r="P140" s="292"/>
      <c r="Q140" s="289"/>
      <c r="R140" s="265"/>
      <c r="S140" s="298"/>
      <c r="T140" s="298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9"/>
      <c r="F141" s="289"/>
      <c r="G141" s="289"/>
      <c r="H141" s="289"/>
      <c r="I141" s="289"/>
      <c r="J141" s="289"/>
      <c r="K141" s="289"/>
      <c r="L141" s="289"/>
      <c r="M141" s="289"/>
      <c r="N141" s="289"/>
      <c r="O141" s="289"/>
      <c r="P141" s="292"/>
      <c r="Q141" s="289"/>
      <c r="R141" s="265"/>
      <c r="S141" s="298"/>
      <c r="T141" s="298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9"/>
      <c r="F142" s="289"/>
      <c r="G142" s="289"/>
      <c r="H142" s="289"/>
      <c r="I142" s="289"/>
      <c r="J142" s="289"/>
      <c r="K142" s="289"/>
      <c r="L142" s="289"/>
      <c r="M142" s="289"/>
      <c r="N142" s="289"/>
      <c r="O142" s="289"/>
      <c r="P142" s="292"/>
      <c r="Q142" s="289"/>
      <c r="R142" s="265"/>
      <c r="S142" s="298"/>
      <c r="T142" s="298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9"/>
      <c r="F143" s="289"/>
      <c r="G143" s="289"/>
      <c r="H143" s="289"/>
      <c r="I143" s="289"/>
      <c r="J143" s="289"/>
      <c r="K143" s="289"/>
      <c r="L143" s="289"/>
      <c r="M143" s="289"/>
      <c r="N143" s="289"/>
      <c r="O143" s="289"/>
      <c r="P143" s="292"/>
      <c r="Q143" s="289"/>
      <c r="R143" s="265"/>
      <c r="S143" s="298"/>
      <c r="T143" s="298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9"/>
      <c r="F144" s="289"/>
      <c r="G144" s="289"/>
      <c r="H144" s="289"/>
      <c r="I144" s="289"/>
      <c r="J144" s="289"/>
      <c r="K144" s="289"/>
      <c r="L144" s="289"/>
      <c r="M144" s="289"/>
      <c r="N144" s="289"/>
      <c r="O144" s="289"/>
      <c r="P144" s="292"/>
      <c r="Q144" s="289"/>
      <c r="R144" s="265"/>
      <c r="S144" s="298"/>
      <c r="T144" s="298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9"/>
      <c r="F145" s="289"/>
      <c r="G145" s="289"/>
      <c r="H145" s="289"/>
      <c r="I145" s="289"/>
      <c r="J145" s="289"/>
      <c r="K145" s="289"/>
      <c r="L145" s="289"/>
      <c r="M145" s="289"/>
      <c r="N145" s="289"/>
      <c r="O145" s="289"/>
      <c r="P145" s="292"/>
      <c r="Q145" s="289"/>
      <c r="R145" s="265"/>
      <c r="S145" s="298"/>
      <c r="T145" s="298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9"/>
      <c r="F146" s="289"/>
      <c r="G146" s="289"/>
      <c r="H146" s="289"/>
      <c r="I146" s="289"/>
      <c r="J146" s="289"/>
      <c r="K146" s="289"/>
      <c r="L146" s="289"/>
      <c r="M146" s="289"/>
      <c r="N146" s="289"/>
      <c r="O146" s="289"/>
      <c r="P146" s="292"/>
      <c r="Q146" s="289"/>
      <c r="R146" s="265"/>
      <c r="S146" s="298"/>
      <c r="T146" s="298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9"/>
      <c r="F147" s="289"/>
      <c r="G147" s="289"/>
      <c r="H147" s="289"/>
      <c r="I147" s="289"/>
      <c r="J147" s="289"/>
      <c r="K147" s="289"/>
      <c r="L147" s="289"/>
      <c r="M147" s="289"/>
      <c r="N147" s="289"/>
      <c r="O147" s="289"/>
      <c r="P147" s="292"/>
      <c r="Q147" s="289"/>
      <c r="R147" s="265"/>
      <c r="S147" s="298"/>
      <c r="T147" s="298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9"/>
      <c r="F148" s="289"/>
      <c r="G148" s="289"/>
      <c r="H148" s="289"/>
      <c r="I148" s="289"/>
      <c r="J148" s="289"/>
      <c r="K148" s="289"/>
      <c r="L148" s="289"/>
      <c r="M148" s="289"/>
      <c r="N148" s="289"/>
      <c r="O148" s="289"/>
      <c r="P148" s="292"/>
      <c r="Q148" s="289"/>
      <c r="R148" s="265"/>
      <c r="S148" s="298"/>
      <c r="T148" s="298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9"/>
      <c r="F149" s="289"/>
      <c r="G149" s="289"/>
      <c r="H149" s="289"/>
      <c r="I149" s="289"/>
      <c r="J149" s="289"/>
      <c r="K149" s="289"/>
      <c r="L149" s="289"/>
      <c r="M149" s="289"/>
      <c r="N149" s="289"/>
      <c r="O149" s="289"/>
      <c r="P149" s="292"/>
      <c r="Q149" s="289"/>
      <c r="R149" s="265"/>
      <c r="S149" s="298"/>
      <c r="T149" s="298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9"/>
      <c r="F150" s="289"/>
      <c r="G150" s="289"/>
      <c r="H150" s="289"/>
      <c r="I150" s="289"/>
      <c r="J150" s="289"/>
      <c r="K150" s="289"/>
      <c r="L150" s="289"/>
      <c r="M150" s="289"/>
      <c r="N150" s="289"/>
      <c r="O150" s="289"/>
      <c r="P150" s="292"/>
      <c r="Q150" s="289"/>
      <c r="R150" s="265"/>
      <c r="S150" s="298"/>
      <c r="T150" s="298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9"/>
      <c r="F151" s="289"/>
      <c r="G151" s="289"/>
      <c r="H151" s="289"/>
      <c r="I151" s="289"/>
      <c r="J151" s="289"/>
      <c r="K151" s="289"/>
      <c r="L151" s="289"/>
      <c r="M151" s="289"/>
      <c r="N151" s="289"/>
      <c r="O151" s="289"/>
      <c r="P151" s="292"/>
      <c r="Q151" s="289"/>
      <c r="R151" s="265"/>
      <c r="S151" s="298"/>
      <c r="T151" s="298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9"/>
      <c r="F152" s="289"/>
      <c r="G152" s="289"/>
      <c r="H152" s="289"/>
      <c r="I152" s="289"/>
      <c r="J152" s="289"/>
      <c r="K152" s="289"/>
      <c r="L152" s="289"/>
      <c r="M152" s="289"/>
      <c r="N152" s="289"/>
      <c r="O152" s="289"/>
      <c r="P152" s="292"/>
      <c r="Q152" s="289"/>
      <c r="R152" s="265"/>
      <c r="S152" s="298"/>
      <c r="T152" s="298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9"/>
      <c r="F153" s="289"/>
      <c r="G153" s="289"/>
      <c r="H153" s="289"/>
      <c r="I153" s="289"/>
      <c r="J153" s="289"/>
      <c r="K153" s="289"/>
      <c r="L153" s="289"/>
      <c r="M153" s="289"/>
      <c r="N153" s="289"/>
      <c r="O153" s="289"/>
      <c r="P153" s="292"/>
      <c r="Q153" s="289"/>
      <c r="R153" s="265"/>
      <c r="S153" s="298"/>
      <c r="T153" s="298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9"/>
      <c r="F154" s="289"/>
      <c r="G154" s="289"/>
      <c r="H154" s="289"/>
      <c r="I154" s="289"/>
      <c r="J154" s="289"/>
      <c r="K154" s="289"/>
      <c r="L154" s="289"/>
      <c r="M154" s="289"/>
      <c r="N154" s="289"/>
      <c r="O154" s="289"/>
      <c r="P154" s="292"/>
      <c r="Q154" s="289"/>
      <c r="R154" s="265"/>
      <c r="S154" s="298"/>
      <c r="T154" s="298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9"/>
      <c r="F155" s="289"/>
      <c r="G155" s="289"/>
      <c r="H155" s="289"/>
      <c r="I155" s="289"/>
      <c r="J155" s="289"/>
      <c r="K155" s="289"/>
      <c r="L155" s="289"/>
      <c r="M155" s="289"/>
      <c r="N155" s="289"/>
      <c r="O155" s="289"/>
      <c r="P155" s="292"/>
      <c r="Q155" s="289"/>
      <c r="R155" s="265"/>
      <c r="S155" s="298"/>
      <c r="T155" s="298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9"/>
      <c r="F156" s="289"/>
      <c r="G156" s="289"/>
      <c r="H156" s="289"/>
      <c r="I156" s="289"/>
      <c r="J156" s="289"/>
      <c r="K156" s="289"/>
      <c r="L156" s="289"/>
      <c r="M156" s="289"/>
      <c r="N156" s="289"/>
      <c r="O156" s="289"/>
      <c r="P156" s="292"/>
      <c r="Q156" s="289"/>
      <c r="R156" s="265"/>
      <c r="S156" s="298"/>
      <c r="T156" s="298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9"/>
      <c r="F157" s="289"/>
      <c r="G157" s="289"/>
      <c r="H157" s="289"/>
      <c r="I157" s="289"/>
      <c r="J157" s="289"/>
      <c r="K157" s="289"/>
      <c r="L157" s="289"/>
      <c r="M157" s="289"/>
      <c r="N157" s="289"/>
      <c r="O157" s="289"/>
      <c r="P157" s="292"/>
      <c r="Q157" s="289"/>
      <c r="R157" s="265"/>
      <c r="S157" s="298"/>
      <c r="T157" s="298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9"/>
      <c r="F158" s="289"/>
      <c r="G158" s="289"/>
      <c r="H158" s="289"/>
      <c r="I158" s="289"/>
      <c r="J158" s="289"/>
      <c r="K158" s="289"/>
      <c r="L158" s="289"/>
      <c r="M158" s="289"/>
      <c r="N158" s="289"/>
      <c r="O158" s="289"/>
      <c r="P158" s="292"/>
      <c r="Q158" s="289"/>
      <c r="R158" s="265"/>
      <c r="S158" s="298"/>
      <c r="T158" s="298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9"/>
      <c r="F159" s="289"/>
      <c r="G159" s="289"/>
      <c r="H159" s="289"/>
      <c r="I159" s="289"/>
      <c r="J159" s="289"/>
      <c r="K159" s="289"/>
      <c r="L159" s="289"/>
      <c r="M159" s="289"/>
      <c r="N159" s="289"/>
      <c r="O159" s="289"/>
      <c r="P159" s="292"/>
      <c r="Q159" s="289"/>
      <c r="R159" s="265"/>
      <c r="S159" s="298"/>
      <c r="T159" s="298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9"/>
      <c r="F160" s="289"/>
      <c r="G160" s="289"/>
      <c r="H160" s="289"/>
      <c r="I160" s="289"/>
      <c r="J160" s="289"/>
      <c r="K160" s="289"/>
      <c r="L160" s="289"/>
      <c r="M160" s="289"/>
      <c r="N160" s="289"/>
      <c r="O160" s="289"/>
      <c r="P160" s="292"/>
      <c r="Q160" s="289"/>
      <c r="R160" s="265"/>
      <c r="S160" s="298"/>
      <c r="T160" s="298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9"/>
      <c r="F161" s="289"/>
      <c r="G161" s="289"/>
      <c r="H161" s="289"/>
      <c r="I161" s="289"/>
      <c r="J161" s="289"/>
      <c r="K161" s="289"/>
      <c r="L161" s="289"/>
      <c r="M161" s="289"/>
      <c r="N161" s="289"/>
      <c r="O161" s="289"/>
      <c r="P161" s="292"/>
      <c r="Q161" s="289"/>
      <c r="R161" s="265"/>
      <c r="S161" s="298"/>
      <c r="T161" s="298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9"/>
      <c r="F162" s="289"/>
      <c r="G162" s="289"/>
      <c r="H162" s="289"/>
      <c r="I162" s="289"/>
      <c r="J162" s="289"/>
      <c r="K162" s="289"/>
      <c r="L162" s="289"/>
      <c r="M162" s="289"/>
      <c r="N162" s="289"/>
      <c r="O162" s="289"/>
      <c r="P162" s="292"/>
      <c r="Q162" s="289"/>
      <c r="R162" s="265"/>
      <c r="S162" s="298"/>
      <c r="T162" s="298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9"/>
      <c r="F163" s="289"/>
      <c r="G163" s="289"/>
      <c r="H163" s="289"/>
      <c r="I163" s="289"/>
      <c r="J163" s="289"/>
      <c r="K163" s="289"/>
      <c r="L163" s="289"/>
      <c r="M163" s="289"/>
      <c r="N163" s="289"/>
      <c r="O163" s="289"/>
      <c r="P163" s="292"/>
      <c r="Q163" s="289"/>
      <c r="R163" s="265"/>
      <c r="S163" s="298"/>
      <c r="T163" s="298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9"/>
      <c r="F164" s="289"/>
      <c r="G164" s="289"/>
      <c r="H164" s="289"/>
      <c r="I164" s="289"/>
      <c r="J164" s="289"/>
      <c r="K164" s="289"/>
      <c r="L164" s="289"/>
      <c r="M164" s="289"/>
      <c r="N164" s="289"/>
      <c r="O164" s="289"/>
      <c r="P164" s="292"/>
      <c r="Q164" s="289"/>
      <c r="R164" s="265"/>
      <c r="S164" s="298"/>
      <c r="T164" s="298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9"/>
      <c r="F165" s="289"/>
      <c r="G165" s="289"/>
      <c r="H165" s="289"/>
      <c r="I165" s="289"/>
      <c r="J165" s="289"/>
      <c r="K165" s="289"/>
      <c r="L165" s="289"/>
      <c r="M165" s="289"/>
      <c r="N165" s="289"/>
      <c r="O165" s="289"/>
      <c r="P165" s="292"/>
      <c r="Q165" s="289"/>
      <c r="R165" s="265"/>
      <c r="S165" s="298"/>
      <c r="T165" s="298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9"/>
      <c r="F166" s="289"/>
      <c r="G166" s="289"/>
      <c r="H166" s="289"/>
      <c r="I166" s="289"/>
      <c r="J166" s="289"/>
      <c r="K166" s="289"/>
      <c r="L166" s="289"/>
      <c r="M166" s="289"/>
      <c r="N166" s="289"/>
      <c r="O166" s="289"/>
      <c r="P166" s="292"/>
      <c r="Q166" s="289"/>
      <c r="R166" s="265"/>
      <c r="S166" s="298"/>
      <c r="T166" s="298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9"/>
      <c r="F167" s="289"/>
      <c r="G167" s="289"/>
      <c r="H167" s="289"/>
      <c r="I167" s="289"/>
      <c r="J167" s="289"/>
      <c r="K167" s="289"/>
      <c r="L167" s="289"/>
      <c r="M167" s="289"/>
      <c r="N167" s="289"/>
      <c r="O167" s="289"/>
      <c r="P167" s="292"/>
      <c r="Q167" s="289"/>
      <c r="R167" s="265"/>
      <c r="S167" s="298"/>
      <c r="T167" s="298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9"/>
      <c r="F168" s="289"/>
      <c r="G168" s="289"/>
      <c r="H168" s="289"/>
      <c r="I168" s="289"/>
      <c r="J168" s="289"/>
      <c r="K168" s="289"/>
      <c r="L168" s="289"/>
      <c r="M168" s="289"/>
      <c r="N168" s="289"/>
      <c r="O168" s="289"/>
      <c r="P168" s="292"/>
      <c r="Q168" s="289"/>
      <c r="R168" s="265"/>
      <c r="S168" s="298"/>
      <c r="T168" s="298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9"/>
      <c r="F169" s="289"/>
      <c r="G169" s="289"/>
      <c r="H169" s="289"/>
      <c r="I169" s="289"/>
      <c r="J169" s="289"/>
      <c r="K169" s="289"/>
      <c r="L169" s="289"/>
      <c r="M169" s="289"/>
      <c r="N169" s="289"/>
      <c r="O169" s="289"/>
      <c r="P169" s="292"/>
      <c r="Q169" s="289"/>
      <c r="R169" s="265"/>
      <c r="S169" s="298"/>
      <c r="T169" s="298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9"/>
      <c r="F170" s="289"/>
      <c r="G170" s="289"/>
      <c r="H170" s="289"/>
      <c r="I170" s="289"/>
      <c r="J170" s="289"/>
      <c r="K170" s="289"/>
      <c r="L170" s="289"/>
      <c r="M170" s="289"/>
      <c r="N170" s="289"/>
      <c r="O170" s="289"/>
      <c r="P170" s="292"/>
      <c r="Q170" s="289"/>
      <c r="R170" s="265"/>
      <c r="S170" s="298"/>
      <c r="T170" s="298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9"/>
      <c r="F171" s="289"/>
      <c r="G171" s="289"/>
      <c r="H171" s="289"/>
      <c r="I171" s="289"/>
      <c r="J171" s="289"/>
      <c r="K171" s="289"/>
      <c r="L171" s="289"/>
      <c r="M171" s="289"/>
      <c r="N171" s="289"/>
      <c r="O171" s="289"/>
      <c r="P171" s="292"/>
      <c r="Q171" s="289"/>
      <c r="R171" s="265"/>
      <c r="S171" s="298"/>
      <c r="T171" s="298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9"/>
      <c r="F172" s="289"/>
      <c r="G172" s="289"/>
      <c r="H172" s="289"/>
      <c r="I172" s="289"/>
      <c r="J172" s="289"/>
      <c r="K172" s="289"/>
      <c r="L172" s="289"/>
      <c r="M172" s="289"/>
      <c r="N172" s="289"/>
      <c r="O172" s="289"/>
      <c r="P172" s="292"/>
      <c r="Q172" s="289"/>
      <c r="R172" s="265"/>
      <c r="S172" s="298"/>
      <c r="T172" s="298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9"/>
      <c r="F173" s="289"/>
      <c r="G173" s="289"/>
      <c r="H173" s="289"/>
      <c r="I173" s="289"/>
      <c r="J173" s="289"/>
      <c r="K173" s="289"/>
      <c r="L173" s="289"/>
      <c r="M173" s="289"/>
      <c r="N173" s="289"/>
      <c r="O173" s="289"/>
      <c r="P173" s="292"/>
      <c r="Q173" s="289"/>
      <c r="R173" s="265"/>
      <c r="S173" s="298"/>
      <c r="T173" s="298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92"/>
      <c r="Q174" s="289"/>
      <c r="R174" s="265"/>
      <c r="S174" s="298"/>
      <c r="T174" s="298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9"/>
      <c r="F175" s="289"/>
      <c r="G175" s="289"/>
      <c r="H175" s="289"/>
      <c r="I175" s="289"/>
      <c r="J175" s="289"/>
      <c r="K175" s="289"/>
      <c r="L175" s="289"/>
      <c r="M175" s="289"/>
      <c r="N175" s="289"/>
      <c r="O175" s="289"/>
      <c r="P175" s="292"/>
      <c r="Q175" s="289"/>
      <c r="R175" s="265"/>
      <c r="S175" s="298"/>
      <c r="T175" s="298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9"/>
      <c r="F176" s="289"/>
      <c r="G176" s="289"/>
      <c r="H176" s="289"/>
      <c r="I176" s="289"/>
      <c r="J176" s="289"/>
      <c r="K176" s="289"/>
      <c r="L176" s="289"/>
      <c r="M176" s="289"/>
      <c r="N176" s="289"/>
      <c r="O176" s="289"/>
      <c r="P176" s="292"/>
      <c r="Q176" s="289"/>
      <c r="R176" s="265"/>
      <c r="S176" s="298"/>
      <c r="T176" s="298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9"/>
      <c r="F177" s="289"/>
      <c r="G177" s="289"/>
      <c r="H177" s="289"/>
      <c r="I177" s="289"/>
      <c r="J177" s="289"/>
      <c r="K177" s="289"/>
      <c r="L177" s="289"/>
      <c r="M177" s="289"/>
      <c r="N177" s="289"/>
      <c r="O177" s="289"/>
      <c r="P177" s="292"/>
      <c r="Q177" s="289"/>
      <c r="R177" s="265"/>
      <c r="S177" s="298"/>
      <c r="T177" s="298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9"/>
      <c r="F178" s="289"/>
      <c r="G178" s="289"/>
      <c r="H178" s="289"/>
      <c r="I178" s="289"/>
      <c r="J178" s="289"/>
      <c r="K178" s="289"/>
      <c r="L178" s="289"/>
      <c r="M178" s="289"/>
      <c r="N178" s="289"/>
      <c r="O178" s="289"/>
      <c r="P178" s="292"/>
      <c r="Q178" s="289"/>
      <c r="R178" s="265"/>
      <c r="S178" s="298"/>
      <c r="T178" s="298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9"/>
      <c r="F179" s="289"/>
      <c r="G179" s="289"/>
      <c r="H179" s="289"/>
      <c r="I179" s="289"/>
      <c r="J179" s="289"/>
      <c r="K179" s="289"/>
      <c r="L179" s="289"/>
      <c r="M179" s="289"/>
      <c r="N179" s="289"/>
      <c r="O179" s="289"/>
      <c r="P179" s="292"/>
      <c r="Q179" s="289"/>
      <c r="R179" s="265"/>
      <c r="S179" s="298"/>
      <c r="T179" s="298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9"/>
      <c r="F180" s="289"/>
      <c r="G180" s="289"/>
      <c r="H180" s="289"/>
      <c r="I180" s="289"/>
      <c r="J180" s="289"/>
      <c r="K180" s="289"/>
      <c r="L180" s="289"/>
      <c r="M180" s="289"/>
      <c r="N180" s="289"/>
      <c r="O180" s="289"/>
      <c r="P180" s="292"/>
      <c r="Q180" s="289"/>
      <c r="R180" s="265"/>
      <c r="S180" s="298"/>
      <c r="T180" s="298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9"/>
      <c r="F181" s="289"/>
      <c r="G181" s="289"/>
      <c r="H181" s="289"/>
      <c r="I181" s="289"/>
      <c r="J181" s="289"/>
      <c r="K181" s="289"/>
      <c r="L181" s="289"/>
      <c r="M181" s="289"/>
      <c r="N181" s="289"/>
      <c r="O181" s="289"/>
      <c r="P181" s="292"/>
      <c r="Q181" s="289"/>
      <c r="R181" s="265"/>
      <c r="S181" s="298"/>
      <c r="T181" s="298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9"/>
      <c r="F182" s="289"/>
      <c r="G182" s="289"/>
      <c r="H182" s="289"/>
      <c r="I182" s="289"/>
      <c r="J182" s="289"/>
      <c r="K182" s="289"/>
      <c r="L182" s="289"/>
      <c r="M182" s="289"/>
      <c r="N182" s="289"/>
      <c r="O182" s="289"/>
      <c r="P182" s="292"/>
      <c r="Q182" s="289"/>
      <c r="R182" s="265"/>
      <c r="S182" s="298"/>
      <c r="T182" s="298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9"/>
      <c r="F183" s="289"/>
      <c r="G183" s="289"/>
      <c r="H183" s="289"/>
      <c r="I183" s="289"/>
      <c r="J183" s="289"/>
      <c r="K183" s="289"/>
      <c r="L183" s="289"/>
      <c r="M183" s="289"/>
      <c r="N183" s="289"/>
      <c r="O183" s="289"/>
      <c r="P183" s="292"/>
      <c r="Q183" s="289"/>
      <c r="R183" s="265"/>
      <c r="S183" s="298"/>
      <c r="T183" s="298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9"/>
      <c r="F184" s="289"/>
      <c r="G184" s="289"/>
      <c r="H184" s="289"/>
      <c r="I184" s="289"/>
      <c r="J184" s="289"/>
      <c r="K184" s="289"/>
      <c r="L184" s="289"/>
      <c r="M184" s="289"/>
      <c r="N184" s="289"/>
      <c r="O184" s="289"/>
      <c r="P184" s="292"/>
      <c r="Q184" s="289"/>
      <c r="R184" s="265"/>
      <c r="S184" s="298"/>
      <c r="T184" s="298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9"/>
      <c r="F185" s="289"/>
      <c r="G185" s="289"/>
      <c r="H185" s="289"/>
      <c r="I185" s="289"/>
      <c r="J185" s="289"/>
      <c r="K185" s="289"/>
      <c r="L185" s="289"/>
      <c r="M185" s="289"/>
      <c r="N185" s="289"/>
      <c r="O185" s="289"/>
      <c r="P185" s="292"/>
      <c r="Q185" s="289"/>
      <c r="R185" s="265"/>
      <c r="S185" s="298"/>
      <c r="T185" s="298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9"/>
      <c r="F186" s="289"/>
      <c r="G186" s="289"/>
      <c r="H186" s="289"/>
      <c r="I186" s="289"/>
      <c r="J186" s="289"/>
      <c r="K186" s="289"/>
      <c r="L186" s="289"/>
      <c r="M186" s="289"/>
      <c r="N186" s="289"/>
      <c r="O186" s="289"/>
      <c r="P186" s="292"/>
      <c r="Q186" s="289"/>
      <c r="R186" s="265"/>
      <c r="S186" s="298"/>
      <c r="T186" s="298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9"/>
      <c r="F187" s="289"/>
      <c r="G187" s="289"/>
      <c r="H187" s="289"/>
      <c r="I187" s="289"/>
      <c r="J187" s="289"/>
      <c r="K187" s="289"/>
      <c r="L187" s="289"/>
      <c r="M187" s="289"/>
      <c r="N187" s="289"/>
      <c r="O187" s="289"/>
      <c r="P187" s="292"/>
      <c r="Q187" s="289"/>
      <c r="R187" s="265"/>
      <c r="S187" s="298"/>
      <c r="T187" s="298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9"/>
      <c r="F188" s="289"/>
      <c r="G188" s="289"/>
      <c r="H188" s="289"/>
      <c r="I188" s="289"/>
      <c r="J188" s="289"/>
      <c r="K188" s="289"/>
      <c r="L188" s="289"/>
      <c r="M188" s="289"/>
      <c r="N188" s="289"/>
      <c r="O188" s="289"/>
      <c r="P188" s="292"/>
      <c r="Q188" s="289"/>
      <c r="R188" s="265"/>
      <c r="S188" s="298"/>
      <c r="T188" s="298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9"/>
      <c r="F189" s="289"/>
      <c r="G189" s="289"/>
      <c r="H189" s="289"/>
      <c r="I189" s="289"/>
      <c r="J189" s="289"/>
      <c r="K189" s="289"/>
      <c r="L189" s="289"/>
      <c r="M189" s="289"/>
      <c r="N189" s="289"/>
      <c r="O189" s="289"/>
      <c r="P189" s="292"/>
      <c r="Q189" s="289"/>
      <c r="R189" s="265"/>
      <c r="S189" s="298"/>
      <c r="T189" s="298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9"/>
      <c r="F190" s="289"/>
      <c r="G190" s="289"/>
      <c r="H190" s="289"/>
      <c r="I190" s="289"/>
      <c r="J190" s="289"/>
      <c r="K190" s="289"/>
      <c r="L190" s="289"/>
      <c r="M190" s="289"/>
      <c r="N190" s="289"/>
      <c r="O190" s="289"/>
      <c r="P190" s="292"/>
      <c r="Q190" s="289"/>
      <c r="R190" s="265"/>
      <c r="S190" s="298"/>
      <c r="T190" s="298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9"/>
      <c r="F191" s="289"/>
      <c r="G191" s="289"/>
      <c r="H191" s="289"/>
      <c r="I191" s="289"/>
      <c r="J191" s="289"/>
      <c r="K191" s="289"/>
      <c r="L191" s="289"/>
      <c r="M191" s="289"/>
      <c r="N191" s="289"/>
      <c r="O191" s="289"/>
      <c r="P191" s="292"/>
      <c r="Q191" s="289"/>
      <c r="R191" s="265"/>
      <c r="S191" s="298"/>
      <c r="T191" s="298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9"/>
      <c r="F192" s="289"/>
      <c r="G192" s="289"/>
      <c r="H192" s="289"/>
      <c r="I192" s="289"/>
      <c r="J192" s="289"/>
      <c r="K192" s="289"/>
      <c r="L192" s="289"/>
      <c r="M192" s="289"/>
      <c r="N192" s="289"/>
      <c r="O192" s="289"/>
      <c r="P192" s="292"/>
      <c r="Q192" s="289"/>
      <c r="R192" s="265"/>
      <c r="S192" s="298"/>
      <c r="T192" s="298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9"/>
      <c r="F193" s="289"/>
      <c r="G193" s="289"/>
      <c r="H193" s="289"/>
      <c r="I193" s="289"/>
      <c r="J193" s="289"/>
      <c r="K193" s="289"/>
      <c r="L193" s="289"/>
      <c r="M193" s="289"/>
      <c r="N193" s="289"/>
      <c r="O193" s="289"/>
      <c r="P193" s="292"/>
      <c r="Q193" s="289"/>
      <c r="R193" s="265"/>
      <c r="S193" s="298"/>
      <c r="T193" s="298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9"/>
      <c r="F194" s="289"/>
      <c r="G194" s="289"/>
      <c r="H194" s="289"/>
      <c r="I194" s="289"/>
      <c r="J194" s="289"/>
      <c r="K194" s="289"/>
      <c r="L194" s="289"/>
      <c r="M194" s="289"/>
      <c r="N194" s="289"/>
      <c r="O194" s="289"/>
      <c r="P194" s="292"/>
      <c r="Q194" s="289"/>
      <c r="R194" s="265"/>
      <c r="S194" s="298"/>
      <c r="T194" s="298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9"/>
      <c r="F195" s="289"/>
      <c r="G195" s="289"/>
      <c r="H195" s="289"/>
      <c r="I195" s="289"/>
      <c r="J195" s="289"/>
      <c r="K195" s="289"/>
      <c r="L195" s="289"/>
      <c r="M195" s="289"/>
      <c r="N195" s="289"/>
      <c r="O195" s="289"/>
      <c r="P195" s="292"/>
      <c r="Q195" s="289"/>
      <c r="R195" s="265"/>
      <c r="S195" s="298"/>
      <c r="T195" s="298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9"/>
      <c r="F196" s="289"/>
      <c r="G196" s="289"/>
      <c r="H196" s="289"/>
      <c r="I196" s="289"/>
      <c r="J196" s="289"/>
      <c r="K196" s="289"/>
      <c r="L196" s="289"/>
      <c r="M196" s="289"/>
      <c r="N196" s="289"/>
      <c r="O196" s="289"/>
      <c r="P196" s="292"/>
      <c r="Q196" s="289"/>
      <c r="R196" s="265"/>
      <c r="S196" s="298"/>
      <c r="T196" s="298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9"/>
      <c r="F197" s="289"/>
      <c r="G197" s="289"/>
      <c r="H197" s="289"/>
      <c r="I197" s="289"/>
      <c r="J197" s="289"/>
      <c r="K197" s="289"/>
      <c r="L197" s="289"/>
      <c r="M197" s="289"/>
      <c r="N197" s="289"/>
      <c r="O197" s="289"/>
      <c r="P197" s="292"/>
      <c r="Q197" s="289"/>
      <c r="R197" s="265"/>
      <c r="S197" s="298"/>
      <c r="T197" s="298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9"/>
      <c r="F198" s="289"/>
      <c r="G198" s="289"/>
      <c r="H198" s="289"/>
      <c r="I198" s="289"/>
      <c r="J198" s="289"/>
      <c r="K198" s="289"/>
      <c r="L198" s="289"/>
      <c r="M198" s="289"/>
      <c r="N198" s="289"/>
      <c r="O198" s="289"/>
      <c r="P198" s="292"/>
      <c r="Q198" s="289"/>
      <c r="R198" s="265"/>
      <c r="S198" s="298"/>
      <c r="T198" s="298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9"/>
      <c r="F199" s="289"/>
      <c r="G199" s="289"/>
      <c r="H199" s="289"/>
      <c r="I199" s="289"/>
      <c r="J199" s="289"/>
      <c r="K199" s="289"/>
      <c r="L199" s="289"/>
      <c r="M199" s="289"/>
      <c r="N199" s="289"/>
      <c r="O199" s="289"/>
      <c r="P199" s="292"/>
      <c r="Q199" s="289"/>
      <c r="R199" s="265"/>
      <c r="S199" s="298"/>
      <c r="T199" s="298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9"/>
      <c r="F200" s="289"/>
      <c r="G200" s="289"/>
      <c r="H200" s="289"/>
      <c r="I200" s="289"/>
      <c r="J200" s="289"/>
      <c r="K200" s="289"/>
      <c r="L200" s="289"/>
      <c r="M200" s="289"/>
      <c r="N200" s="289"/>
      <c r="O200" s="289"/>
      <c r="P200" s="292"/>
      <c r="Q200" s="289"/>
      <c r="R200" s="265"/>
      <c r="S200" s="298"/>
      <c r="T200" s="298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9"/>
      <c r="F201" s="289"/>
      <c r="G201" s="289"/>
      <c r="H201" s="289"/>
      <c r="I201" s="289"/>
      <c r="J201" s="289"/>
      <c r="K201" s="289"/>
      <c r="L201" s="289"/>
      <c r="M201" s="289"/>
      <c r="N201" s="289"/>
      <c r="O201" s="289"/>
      <c r="P201" s="292"/>
      <c r="Q201" s="289"/>
      <c r="R201" s="265"/>
      <c r="S201" s="298"/>
      <c r="T201" s="298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9"/>
      <c r="F202" s="289"/>
      <c r="G202" s="289"/>
      <c r="H202" s="289"/>
      <c r="I202" s="289"/>
      <c r="J202" s="289"/>
      <c r="K202" s="289"/>
      <c r="L202" s="289"/>
      <c r="M202" s="289"/>
      <c r="N202" s="289"/>
      <c r="O202" s="289"/>
      <c r="P202" s="292"/>
      <c r="Q202" s="289"/>
      <c r="R202" s="265"/>
      <c r="S202" s="298"/>
      <c r="T202" s="298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9"/>
      <c r="F203" s="289"/>
      <c r="G203" s="289"/>
      <c r="H203" s="289"/>
      <c r="I203" s="289"/>
      <c r="J203" s="289"/>
      <c r="K203" s="289"/>
      <c r="L203" s="289"/>
      <c r="M203" s="289"/>
      <c r="N203" s="289"/>
      <c r="O203" s="289"/>
      <c r="P203" s="292"/>
      <c r="Q203" s="289"/>
      <c r="R203" s="265"/>
      <c r="S203" s="298"/>
      <c r="T203" s="298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9"/>
      <c r="F204" s="289"/>
      <c r="G204" s="289"/>
      <c r="H204" s="289"/>
      <c r="I204" s="289"/>
      <c r="J204" s="289"/>
      <c r="K204" s="289"/>
      <c r="L204" s="289"/>
      <c r="M204" s="289"/>
      <c r="N204" s="289"/>
      <c r="O204" s="289"/>
      <c r="P204" s="292"/>
      <c r="Q204" s="289"/>
      <c r="R204" s="265"/>
      <c r="S204" s="298"/>
      <c r="T204" s="298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9"/>
      <c r="F205" s="289"/>
      <c r="G205" s="289"/>
      <c r="H205" s="289"/>
      <c r="I205" s="289"/>
      <c r="J205" s="289"/>
      <c r="K205" s="289"/>
      <c r="L205" s="289"/>
      <c r="M205" s="289"/>
      <c r="N205" s="289"/>
      <c r="O205" s="289"/>
      <c r="P205" s="292"/>
      <c r="Q205" s="289"/>
      <c r="R205" s="265"/>
      <c r="S205" s="298"/>
      <c r="T205" s="298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9"/>
      <c r="F206" s="289"/>
      <c r="G206" s="289"/>
      <c r="H206" s="289"/>
      <c r="I206" s="289"/>
      <c r="J206" s="289"/>
      <c r="K206" s="289"/>
      <c r="L206" s="289"/>
      <c r="M206" s="289"/>
      <c r="N206" s="289"/>
      <c r="O206" s="289"/>
      <c r="P206" s="292"/>
      <c r="Q206" s="289"/>
      <c r="R206" s="265"/>
      <c r="S206" s="298"/>
      <c r="T206" s="298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9"/>
      <c r="F207" s="289"/>
      <c r="G207" s="289"/>
      <c r="H207" s="289"/>
      <c r="I207" s="289"/>
      <c r="J207" s="289"/>
      <c r="K207" s="289"/>
      <c r="L207" s="289"/>
      <c r="M207" s="289"/>
      <c r="N207" s="289"/>
      <c r="O207" s="289"/>
      <c r="P207" s="292"/>
      <c r="Q207" s="289"/>
      <c r="R207" s="265"/>
      <c r="S207" s="298"/>
      <c r="T207" s="298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9"/>
      <c r="F208" s="289"/>
      <c r="G208" s="289"/>
      <c r="H208" s="289"/>
      <c r="I208" s="289"/>
      <c r="J208" s="289"/>
      <c r="K208" s="289"/>
      <c r="L208" s="289"/>
      <c r="M208" s="289"/>
      <c r="N208" s="289"/>
      <c r="O208" s="289"/>
      <c r="P208" s="292"/>
      <c r="Q208" s="289"/>
      <c r="R208" s="265"/>
      <c r="S208" s="298"/>
      <c r="T208" s="298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9"/>
      <c r="F209" s="289"/>
      <c r="G209" s="289"/>
      <c r="H209" s="289"/>
      <c r="I209" s="289"/>
      <c r="J209" s="289"/>
      <c r="K209" s="289"/>
      <c r="L209" s="289"/>
      <c r="M209" s="289"/>
      <c r="N209" s="289"/>
      <c r="O209" s="289"/>
      <c r="P209" s="292"/>
      <c r="Q209" s="289"/>
      <c r="R209" s="265"/>
      <c r="S209" s="298"/>
      <c r="T209" s="298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9"/>
      <c r="F210" s="289"/>
      <c r="G210" s="289"/>
      <c r="H210" s="289"/>
      <c r="I210" s="289"/>
      <c r="J210" s="289"/>
      <c r="K210" s="289"/>
      <c r="L210" s="289"/>
      <c r="M210" s="289"/>
      <c r="N210" s="289"/>
      <c r="O210" s="289"/>
      <c r="P210" s="292"/>
      <c r="Q210" s="289"/>
      <c r="R210" s="265"/>
      <c r="S210" s="298"/>
      <c r="T210" s="298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9"/>
      <c r="F211" s="289"/>
      <c r="G211" s="289"/>
      <c r="H211" s="289"/>
      <c r="I211" s="289"/>
      <c r="J211" s="289"/>
      <c r="K211" s="289"/>
      <c r="L211" s="289"/>
      <c r="M211" s="289"/>
      <c r="N211" s="289"/>
      <c r="O211" s="289"/>
      <c r="P211" s="292"/>
      <c r="Q211" s="289"/>
      <c r="R211" s="265"/>
      <c r="S211" s="298"/>
      <c r="T211" s="298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9"/>
      <c r="F212" s="289"/>
      <c r="G212" s="289"/>
      <c r="H212" s="289"/>
      <c r="I212" s="289"/>
      <c r="J212" s="289"/>
      <c r="K212" s="289"/>
      <c r="L212" s="289"/>
      <c r="M212" s="289"/>
      <c r="N212" s="289"/>
      <c r="O212" s="289"/>
      <c r="P212" s="292"/>
      <c r="Q212" s="289"/>
      <c r="R212" s="265"/>
      <c r="S212" s="298"/>
      <c r="T212" s="298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9"/>
      <c r="F213" s="289"/>
      <c r="G213" s="289"/>
      <c r="H213" s="289"/>
      <c r="I213" s="289"/>
      <c r="J213" s="289"/>
      <c r="K213" s="289"/>
      <c r="L213" s="289"/>
      <c r="M213" s="289"/>
      <c r="N213" s="289"/>
      <c r="O213" s="289"/>
      <c r="P213" s="292"/>
      <c r="Q213" s="289"/>
      <c r="R213" s="265"/>
      <c r="S213" s="298"/>
      <c r="T213" s="298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9"/>
      <c r="F214" s="289"/>
      <c r="G214" s="289"/>
      <c r="H214" s="289"/>
      <c r="I214" s="289"/>
      <c r="J214" s="289"/>
      <c r="K214" s="289"/>
      <c r="L214" s="289"/>
      <c r="M214" s="289"/>
      <c r="N214" s="289"/>
      <c r="O214" s="289"/>
      <c r="P214" s="292"/>
      <c r="Q214" s="289"/>
      <c r="R214" s="265"/>
      <c r="S214" s="298"/>
      <c r="T214" s="298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9"/>
      <c r="F215" s="289"/>
      <c r="G215" s="289"/>
      <c r="H215" s="289"/>
      <c r="I215" s="289"/>
      <c r="J215" s="289"/>
      <c r="K215" s="289"/>
      <c r="L215" s="289"/>
      <c r="M215" s="289"/>
      <c r="N215" s="289"/>
      <c r="O215" s="289"/>
      <c r="P215" s="292"/>
      <c r="Q215" s="289"/>
      <c r="R215" s="265"/>
      <c r="S215" s="298"/>
      <c r="T215" s="298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9"/>
      <c r="F216" s="289"/>
      <c r="G216" s="289"/>
      <c r="H216" s="289"/>
      <c r="I216" s="289"/>
      <c r="J216" s="289"/>
      <c r="K216" s="289"/>
      <c r="L216" s="289"/>
      <c r="M216" s="289"/>
      <c r="N216" s="289"/>
      <c r="O216" s="289"/>
      <c r="P216" s="292"/>
      <c r="Q216" s="289"/>
      <c r="R216" s="265"/>
      <c r="S216" s="298"/>
      <c r="T216" s="298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9"/>
      <c r="F217" s="289"/>
      <c r="G217" s="289"/>
      <c r="H217" s="289"/>
      <c r="I217" s="289"/>
      <c r="J217" s="289"/>
      <c r="K217" s="289"/>
      <c r="L217" s="289"/>
      <c r="M217" s="289"/>
      <c r="N217" s="289"/>
      <c r="O217" s="289"/>
      <c r="P217" s="292"/>
      <c r="Q217" s="289"/>
      <c r="R217" s="265"/>
      <c r="S217" s="298"/>
      <c r="T217" s="298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9"/>
      <c r="F218" s="289"/>
      <c r="G218" s="289"/>
      <c r="H218" s="289"/>
      <c r="I218" s="289"/>
      <c r="J218" s="289"/>
      <c r="K218" s="289"/>
      <c r="L218" s="289"/>
      <c r="M218" s="289"/>
      <c r="N218" s="289"/>
      <c r="O218" s="289"/>
      <c r="P218" s="292"/>
      <c r="Q218" s="289"/>
      <c r="R218" s="265"/>
      <c r="S218" s="298"/>
      <c r="T218" s="298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9"/>
      <c r="F219" s="289"/>
      <c r="G219" s="289"/>
      <c r="H219" s="289"/>
      <c r="I219" s="289"/>
      <c r="J219" s="289"/>
      <c r="K219" s="289"/>
      <c r="L219" s="289"/>
      <c r="M219" s="289"/>
      <c r="N219" s="289"/>
      <c r="O219" s="289"/>
      <c r="P219" s="292"/>
      <c r="Q219" s="289"/>
      <c r="R219" s="265"/>
      <c r="S219" s="298"/>
      <c r="T219" s="298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9"/>
      <c r="F220" s="289"/>
      <c r="G220" s="289"/>
      <c r="H220" s="289"/>
      <c r="I220" s="289"/>
      <c r="J220" s="289"/>
      <c r="K220" s="289"/>
      <c r="L220" s="289"/>
      <c r="M220" s="289"/>
      <c r="N220" s="289"/>
      <c r="O220" s="289"/>
      <c r="P220" s="292"/>
      <c r="Q220" s="289"/>
      <c r="R220" s="265"/>
      <c r="S220" s="298"/>
      <c r="T220" s="298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9"/>
      <c r="F221" s="289"/>
      <c r="G221" s="289"/>
      <c r="H221" s="289"/>
      <c r="I221" s="289"/>
      <c r="J221" s="289"/>
      <c r="K221" s="289"/>
      <c r="L221" s="289"/>
      <c r="M221" s="289"/>
      <c r="N221" s="289"/>
      <c r="O221" s="289"/>
      <c r="P221" s="292"/>
      <c r="Q221" s="289"/>
      <c r="R221" s="265"/>
      <c r="S221" s="298"/>
      <c r="T221" s="298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9"/>
      <c r="F222" s="289"/>
      <c r="G222" s="289"/>
      <c r="H222" s="289"/>
      <c r="I222" s="289"/>
      <c r="J222" s="289"/>
      <c r="K222" s="289"/>
      <c r="L222" s="289"/>
      <c r="M222" s="289"/>
      <c r="N222" s="289"/>
      <c r="O222" s="289"/>
      <c r="P222" s="292"/>
      <c r="Q222" s="289"/>
      <c r="R222" s="265"/>
      <c r="S222" s="298"/>
      <c r="T222" s="298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9"/>
      <c r="F223" s="289"/>
      <c r="G223" s="289"/>
      <c r="H223" s="289"/>
      <c r="I223" s="289"/>
      <c r="J223" s="289"/>
      <c r="K223" s="289"/>
      <c r="L223" s="289"/>
      <c r="M223" s="289"/>
      <c r="N223" s="289"/>
      <c r="O223" s="289"/>
      <c r="P223" s="292"/>
      <c r="Q223" s="289"/>
      <c r="R223" s="265"/>
      <c r="S223" s="298"/>
      <c r="T223" s="298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9"/>
      <c r="F224" s="289"/>
      <c r="G224" s="289"/>
      <c r="H224" s="289"/>
      <c r="I224" s="289"/>
      <c r="J224" s="289"/>
      <c r="K224" s="289"/>
      <c r="L224" s="289"/>
      <c r="M224" s="289"/>
      <c r="N224" s="289"/>
      <c r="O224" s="289"/>
      <c r="P224" s="292"/>
      <c r="Q224" s="289"/>
      <c r="R224" s="265"/>
      <c r="S224" s="298"/>
      <c r="T224" s="298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9"/>
      <c r="F225" s="289"/>
      <c r="G225" s="289"/>
      <c r="H225" s="289"/>
      <c r="I225" s="289"/>
      <c r="J225" s="289"/>
      <c r="K225" s="289"/>
      <c r="L225" s="289"/>
      <c r="M225" s="289"/>
      <c r="N225" s="289"/>
      <c r="O225" s="289"/>
      <c r="P225" s="292"/>
      <c r="Q225" s="289"/>
      <c r="R225" s="265"/>
      <c r="S225" s="298"/>
      <c r="T225" s="298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9"/>
      <c r="F226" s="289"/>
      <c r="G226" s="289"/>
      <c r="H226" s="289"/>
      <c r="I226" s="289"/>
      <c r="J226" s="289"/>
      <c r="K226" s="289"/>
      <c r="L226" s="289"/>
      <c r="M226" s="289"/>
      <c r="N226" s="289"/>
      <c r="O226" s="289"/>
      <c r="P226" s="292"/>
      <c r="Q226" s="289"/>
      <c r="R226" s="265"/>
      <c r="S226" s="298"/>
      <c r="T226" s="298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9"/>
      <c r="F227" s="289"/>
      <c r="G227" s="289"/>
      <c r="H227" s="289"/>
      <c r="I227" s="289"/>
      <c r="J227" s="289"/>
      <c r="K227" s="289"/>
      <c r="L227" s="289"/>
      <c r="M227" s="289"/>
      <c r="N227" s="289"/>
      <c r="O227" s="289"/>
      <c r="P227" s="292"/>
      <c r="Q227" s="289"/>
      <c r="R227" s="265"/>
      <c r="S227" s="298"/>
      <c r="T227" s="298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9"/>
      <c r="F228" s="289"/>
      <c r="G228" s="289"/>
      <c r="H228" s="289"/>
      <c r="I228" s="289"/>
      <c r="J228" s="289"/>
      <c r="K228" s="289"/>
      <c r="L228" s="289"/>
      <c r="M228" s="289"/>
      <c r="N228" s="289"/>
      <c r="O228" s="289"/>
      <c r="P228" s="292"/>
      <c r="Q228" s="289"/>
      <c r="R228" s="265"/>
      <c r="S228" s="298"/>
      <c r="T228" s="298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9"/>
      <c r="F229" s="289"/>
      <c r="G229" s="289"/>
      <c r="H229" s="289"/>
      <c r="I229" s="289"/>
      <c r="J229" s="289"/>
      <c r="K229" s="289"/>
      <c r="L229" s="289"/>
      <c r="M229" s="289"/>
      <c r="N229" s="289"/>
      <c r="O229" s="289"/>
      <c r="P229" s="292"/>
      <c r="Q229" s="289"/>
      <c r="R229" s="265"/>
      <c r="S229" s="298"/>
      <c r="T229" s="298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9"/>
      <c r="F230" s="289"/>
      <c r="G230" s="289"/>
      <c r="H230" s="289"/>
      <c r="I230" s="289"/>
      <c r="J230" s="289"/>
      <c r="K230" s="289"/>
      <c r="L230" s="289"/>
      <c r="M230" s="289"/>
      <c r="N230" s="289"/>
      <c r="O230" s="289"/>
      <c r="P230" s="292"/>
      <c r="Q230" s="289"/>
      <c r="R230" s="265"/>
      <c r="S230" s="298"/>
      <c r="T230" s="298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9"/>
      <c r="F231" s="289"/>
      <c r="G231" s="289"/>
      <c r="H231" s="289"/>
      <c r="I231" s="289"/>
      <c r="J231" s="289"/>
      <c r="K231" s="289"/>
      <c r="L231" s="289"/>
      <c r="M231" s="289"/>
      <c r="N231" s="289"/>
      <c r="O231" s="289"/>
      <c r="P231" s="292"/>
      <c r="Q231" s="289"/>
      <c r="R231" s="265"/>
      <c r="S231" s="298"/>
      <c r="T231" s="298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9"/>
      <c r="F232" s="289"/>
      <c r="G232" s="289"/>
      <c r="H232" s="289"/>
      <c r="I232" s="289"/>
      <c r="J232" s="289"/>
      <c r="K232" s="289"/>
      <c r="L232" s="289"/>
      <c r="M232" s="289"/>
      <c r="N232" s="289"/>
      <c r="O232" s="289"/>
      <c r="P232" s="292"/>
      <c r="Q232" s="289"/>
      <c r="R232" s="265"/>
      <c r="S232" s="298"/>
      <c r="T232" s="298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9"/>
      <c r="F233" s="289"/>
      <c r="G233" s="289"/>
      <c r="H233" s="289"/>
      <c r="I233" s="289"/>
      <c r="J233" s="289"/>
      <c r="K233" s="289"/>
      <c r="L233" s="289"/>
      <c r="M233" s="289"/>
      <c r="N233" s="289"/>
      <c r="O233" s="289"/>
      <c r="P233" s="292"/>
      <c r="Q233" s="289"/>
      <c r="R233" s="265"/>
      <c r="S233" s="298"/>
      <c r="T233" s="298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9"/>
      <c r="F234" s="289"/>
      <c r="G234" s="289"/>
      <c r="H234" s="289"/>
      <c r="I234" s="289"/>
      <c r="J234" s="289"/>
      <c r="K234" s="289"/>
      <c r="L234" s="289"/>
      <c r="M234" s="289"/>
      <c r="N234" s="289"/>
      <c r="O234" s="289"/>
      <c r="P234" s="292"/>
      <c r="Q234" s="289"/>
      <c r="R234" s="265"/>
      <c r="S234" s="298"/>
      <c r="T234" s="298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9"/>
      <c r="F235" s="289"/>
      <c r="G235" s="289"/>
      <c r="H235" s="289"/>
      <c r="I235" s="289"/>
      <c r="J235" s="289"/>
      <c r="K235" s="289"/>
      <c r="L235" s="289"/>
      <c r="M235" s="289"/>
      <c r="N235" s="289"/>
      <c r="O235" s="289"/>
      <c r="P235" s="292"/>
      <c r="Q235" s="289"/>
      <c r="R235" s="265"/>
      <c r="S235" s="298"/>
      <c r="T235" s="298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9"/>
      <c r="F236" s="289"/>
      <c r="G236" s="289"/>
      <c r="H236" s="289"/>
      <c r="I236" s="289"/>
      <c r="J236" s="289"/>
      <c r="K236" s="289"/>
      <c r="L236" s="289"/>
      <c r="M236" s="289"/>
      <c r="N236" s="289"/>
      <c r="O236" s="289"/>
      <c r="P236" s="292"/>
      <c r="Q236" s="289"/>
      <c r="R236" s="265"/>
      <c r="S236" s="298"/>
      <c r="T236" s="298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9"/>
      <c r="F237" s="289"/>
      <c r="G237" s="289"/>
      <c r="H237" s="289"/>
      <c r="I237" s="289"/>
      <c r="J237" s="289"/>
      <c r="K237" s="289"/>
      <c r="L237" s="289"/>
      <c r="M237" s="289"/>
      <c r="N237" s="289"/>
      <c r="O237" s="289"/>
      <c r="P237" s="292"/>
      <c r="Q237" s="289"/>
      <c r="R237" s="265"/>
      <c r="S237" s="298"/>
      <c r="T237" s="298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9"/>
      <c r="F238" s="289"/>
      <c r="G238" s="289"/>
      <c r="H238" s="289"/>
      <c r="I238" s="289"/>
      <c r="J238" s="289"/>
      <c r="K238" s="289"/>
      <c r="L238" s="289"/>
      <c r="M238" s="289"/>
      <c r="N238" s="289"/>
      <c r="O238" s="289"/>
      <c r="P238" s="292"/>
      <c r="Q238" s="289"/>
      <c r="R238" s="265"/>
      <c r="S238" s="298"/>
      <c r="T238" s="298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9"/>
      <c r="F239" s="289"/>
      <c r="G239" s="289"/>
      <c r="H239" s="289"/>
      <c r="I239" s="289"/>
      <c r="J239" s="289"/>
      <c r="K239" s="289"/>
      <c r="L239" s="289"/>
      <c r="M239" s="289"/>
      <c r="N239" s="289"/>
      <c r="O239" s="289"/>
      <c r="P239" s="292"/>
      <c r="Q239" s="289"/>
      <c r="R239" s="265"/>
      <c r="S239" s="298"/>
      <c r="T239" s="298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9"/>
      <c r="F240" s="289"/>
      <c r="G240" s="289"/>
      <c r="H240" s="289"/>
      <c r="I240" s="289"/>
      <c r="J240" s="289"/>
      <c r="K240" s="289"/>
      <c r="L240" s="289"/>
      <c r="M240" s="289"/>
      <c r="N240" s="289"/>
      <c r="O240" s="289"/>
      <c r="P240" s="292"/>
      <c r="Q240" s="289"/>
      <c r="R240" s="265"/>
      <c r="S240" s="298"/>
      <c r="T240" s="298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9"/>
      <c r="F241" s="289"/>
      <c r="G241" s="289"/>
      <c r="H241" s="289"/>
      <c r="I241" s="289"/>
      <c r="J241" s="289"/>
      <c r="K241" s="289"/>
      <c r="L241" s="289"/>
      <c r="M241" s="289"/>
      <c r="N241" s="289"/>
      <c r="O241" s="289"/>
      <c r="P241" s="292"/>
      <c r="Q241" s="289"/>
      <c r="R241" s="265"/>
      <c r="S241" s="298"/>
      <c r="T241" s="298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9"/>
      <c r="F242" s="289"/>
      <c r="G242" s="289"/>
      <c r="H242" s="289"/>
      <c r="I242" s="289"/>
      <c r="J242" s="289"/>
      <c r="K242" s="289"/>
      <c r="L242" s="289"/>
      <c r="M242" s="289"/>
      <c r="N242" s="289"/>
      <c r="O242" s="289"/>
      <c r="P242" s="292"/>
      <c r="Q242" s="289"/>
      <c r="R242" s="265"/>
      <c r="S242" s="298"/>
      <c r="T242" s="298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9"/>
      <c r="F243" s="289"/>
      <c r="G243" s="289"/>
      <c r="H243" s="289"/>
      <c r="I243" s="289"/>
      <c r="J243" s="289"/>
      <c r="K243" s="289"/>
      <c r="L243" s="289"/>
      <c r="M243" s="289"/>
      <c r="N243" s="289"/>
      <c r="O243" s="289"/>
      <c r="P243" s="292"/>
      <c r="Q243" s="289"/>
      <c r="R243" s="265"/>
      <c r="S243" s="298"/>
      <c r="T243" s="298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9"/>
      <c r="F244" s="289"/>
      <c r="G244" s="289"/>
      <c r="H244" s="289"/>
      <c r="I244" s="289"/>
      <c r="J244" s="289"/>
      <c r="K244" s="289"/>
      <c r="L244" s="289"/>
      <c r="M244" s="289"/>
      <c r="N244" s="289"/>
      <c r="O244" s="289"/>
      <c r="P244" s="292"/>
      <c r="Q244" s="289"/>
      <c r="R244" s="265"/>
      <c r="S244" s="298"/>
      <c r="T244" s="298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9"/>
      <c r="F245" s="289"/>
      <c r="G245" s="289"/>
      <c r="H245" s="289"/>
      <c r="I245" s="289"/>
      <c r="J245" s="289"/>
      <c r="K245" s="289"/>
      <c r="L245" s="289"/>
      <c r="M245" s="289"/>
      <c r="N245" s="289"/>
      <c r="O245" s="289"/>
      <c r="P245" s="292"/>
      <c r="Q245" s="289"/>
      <c r="R245" s="265"/>
      <c r="S245" s="298"/>
      <c r="T245" s="298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9"/>
      <c r="F246" s="289"/>
      <c r="G246" s="289"/>
      <c r="H246" s="289"/>
      <c r="I246" s="289"/>
      <c r="J246" s="289"/>
      <c r="K246" s="289"/>
      <c r="L246" s="289"/>
      <c r="M246" s="289"/>
      <c r="N246" s="289"/>
      <c r="O246" s="289"/>
      <c r="P246" s="292"/>
      <c r="Q246" s="289"/>
      <c r="R246" s="265"/>
      <c r="S246" s="298"/>
      <c r="T246" s="298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9"/>
      <c r="F247" s="289"/>
      <c r="G247" s="289"/>
      <c r="H247" s="289"/>
      <c r="I247" s="289"/>
      <c r="J247" s="289"/>
      <c r="K247" s="289"/>
      <c r="L247" s="289"/>
      <c r="M247" s="289"/>
      <c r="N247" s="289"/>
      <c r="O247" s="289"/>
      <c r="P247" s="292"/>
      <c r="Q247" s="289"/>
      <c r="R247" s="265"/>
      <c r="S247" s="298"/>
      <c r="T247" s="298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9"/>
      <c r="F248" s="289"/>
      <c r="G248" s="289"/>
      <c r="H248" s="289"/>
      <c r="I248" s="289"/>
      <c r="J248" s="289"/>
      <c r="K248" s="289"/>
      <c r="L248" s="289"/>
      <c r="M248" s="289"/>
      <c r="N248" s="289"/>
      <c r="O248" s="289"/>
      <c r="P248" s="292"/>
      <c r="Q248" s="289"/>
      <c r="R248" s="265"/>
      <c r="S248" s="298"/>
      <c r="T248" s="298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9"/>
      <c r="F249" s="289"/>
      <c r="G249" s="289"/>
      <c r="H249" s="289"/>
      <c r="I249" s="289"/>
      <c r="J249" s="289"/>
      <c r="K249" s="289"/>
      <c r="L249" s="289"/>
      <c r="M249" s="289"/>
      <c r="N249" s="289"/>
      <c r="O249" s="289"/>
      <c r="P249" s="292"/>
      <c r="Q249" s="289"/>
      <c r="R249" s="265"/>
      <c r="S249" s="298"/>
      <c r="T249" s="298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9"/>
      <c r="F250" s="289"/>
      <c r="G250" s="289"/>
      <c r="H250" s="289"/>
      <c r="I250" s="289"/>
      <c r="J250" s="289"/>
      <c r="K250" s="289"/>
      <c r="L250" s="289"/>
      <c r="M250" s="289"/>
      <c r="N250" s="289"/>
      <c r="O250" s="289"/>
      <c r="P250" s="292"/>
      <c r="Q250" s="289"/>
      <c r="R250" s="265"/>
      <c r="S250" s="298"/>
      <c r="T250" s="298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9"/>
      <c r="F251" s="289"/>
      <c r="G251" s="289"/>
      <c r="H251" s="289"/>
      <c r="I251" s="289"/>
      <c r="J251" s="289"/>
      <c r="K251" s="289"/>
      <c r="L251" s="289"/>
      <c r="M251" s="289"/>
      <c r="N251" s="289"/>
      <c r="O251" s="289"/>
      <c r="P251" s="292"/>
      <c r="Q251" s="289"/>
      <c r="R251" s="265"/>
      <c r="S251" s="298"/>
      <c r="T251" s="298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9"/>
      <c r="F252" s="289"/>
      <c r="G252" s="289"/>
      <c r="H252" s="289"/>
      <c r="I252" s="289"/>
      <c r="J252" s="289"/>
      <c r="K252" s="289"/>
      <c r="L252" s="289"/>
      <c r="M252" s="289"/>
      <c r="N252" s="289"/>
      <c r="O252" s="289"/>
      <c r="P252" s="292"/>
      <c r="Q252" s="289"/>
      <c r="R252" s="265"/>
      <c r="S252" s="298"/>
      <c r="T252" s="298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9"/>
      <c r="F253" s="289"/>
      <c r="G253" s="289"/>
      <c r="H253" s="289"/>
      <c r="I253" s="289"/>
      <c r="J253" s="289"/>
      <c r="K253" s="289"/>
      <c r="L253" s="289"/>
      <c r="M253" s="289"/>
      <c r="N253" s="289"/>
      <c r="O253" s="289"/>
      <c r="P253" s="292"/>
      <c r="Q253" s="289"/>
      <c r="R253" s="265"/>
      <c r="S253" s="298"/>
      <c r="T253" s="298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9"/>
      <c r="F254" s="289"/>
      <c r="G254" s="289"/>
      <c r="H254" s="289"/>
      <c r="I254" s="289"/>
      <c r="J254" s="289"/>
      <c r="K254" s="289"/>
      <c r="L254" s="289"/>
      <c r="M254" s="289"/>
      <c r="N254" s="289"/>
      <c r="O254" s="289"/>
      <c r="P254" s="292"/>
      <c r="Q254" s="289"/>
      <c r="R254" s="265"/>
      <c r="S254" s="298"/>
      <c r="T254" s="298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9"/>
      <c r="F255" s="289"/>
      <c r="G255" s="289"/>
      <c r="H255" s="289"/>
      <c r="I255" s="289"/>
      <c r="J255" s="289"/>
      <c r="K255" s="289"/>
      <c r="L255" s="289"/>
      <c r="M255" s="289"/>
      <c r="N255" s="289"/>
      <c r="O255" s="289"/>
      <c r="P255" s="292"/>
      <c r="Q255" s="289"/>
      <c r="R255" s="265"/>
      <c r="S255" s="298"/>
      <c r="T255" s="298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9"/>
      <c r="F256" s="289"/>
      <c r="G256" s="289"/>
      <c r="H256" s="289"/>
      <c r="I256" s="289"/>
      <c r="J256" s="289"/>
      <c r="K256" s="289"/>
      <c r="L256" s="289"/>
      <c r="M256" s="289"/>
      <c r="N256" s="289"/>
      <c r="O256" s="289"/>
      <c r="P256" s="292"/>
      <c r="Q256" s="289"/>
      <c r="R256" s="265"/>
      <c r="S256" s="298"/>
      <c r="T256" s="298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9"/>
      <c r="F257" s="289"/>
      <c r="G257" s="289"/>
      <c r="H257" s="289"/>
      <c r="I257" s="289"/>
      <c r="J257" s="289"/>
      <c r="K257" s="289"/>
      <c r="L257" s="289"/>
      <c r="M257" s="289"/>
      <c r="N257" s="289"/>
      <c r="O257" s="289"/>
      <c r="P257" s="292"/>
      <c r="Q257" s="289"/>
      <c r="R257" s="265"/>
      <c r="S257" s="298"/>
      <c r="T257" s="298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9"/>
      <c r="F258" s="289"/>
      <c r="G258" s="289"/>
      <c r="H258" s="289"/>
      <c r="I258" s="289"/>
      <c r="J258" s="289"/>
      <c r="K258" s="289"/>
      <c r="L258" s="289"/>
      <c r="M258" s="289"/>
      <c r="N258" s="289"/>
      <c r="O258" s="289"/>
      <c r="P258" s="292"/>
      <c r="Q258" s="289"/>
      <c r="R258" s="265"/>
      <c r="S258" s="298"/>
      <c r="T258" s="298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9"/>
      <c r="F259" s="289"/>
      <c r="G259" s="289"/>
      <c r="H259" s="289"/>
      <c r="I259" s="289"/>
      <c r="J259" s="289"/>
      <c r="K259" s="289"/>
      <c r="L259" s="289"/>
      <c r="M259" s="289"/>
      <c r="N259" s="289"/>
      <c r="O259" s="289"/>
      <c r="P259" s="292"/>
      <c r="Q259" s="289"/>
      <c r="R259" s="265"/>
      <c r="S259" s="298"/>
      <c r="T259" s="298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9"/>
      <c r="F260" s="289"/>
      <c r="G260" s="289"/>
      <c r="H260" s="289"/>
      <c r="I260" s="289"/>
      <c r="J260" s="289"/>
      <c r="K260" s="289"/>
      <c r="L260" s="289"/>
      <c r="M260" s="289"/>
      <c r="N260" s="289"/>
      <c r="O260" s="289"/>
      <c r="P260" s="292"/>
      <c r="Q260" s="289"/>
      <c r="R260" s="265"/>
      <c r="S260" s="298"/>
      <c r="T260" s="298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9"/>
      <c r="F261" s="289"/>
      <c r="G261" s="289"/>
      <c r="H261" s="289"/>
      <c r="I261" s="289"/>
      <c r="J261" s="289"/>
      <c r="K261" s="289"/>
      <c r="L261" s="289"/>
      <c r="M261" s="289"/>
      <c r="N261" s="289"/>
      <c r="O261" s="289"/>
      <c r="P261" s="292"/>
      <c r="Q261" s="289"/>
      <c r="R261" s="265"/>
      <c r="S261" s="298"/>
      <c r="T261" s="298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9"/>
      <c r="F262" s="289"/>
      <c r="G262" s="289"/>
      <c r="H262" s="289"/>
      <c r="I262" s="289"/>
      <c r="J262" s="289"/>
      <c r="K262" s="289"/>
      <c r="L262" s="289"/>
      <c r="M262" s="289"/>
      <c r="N262" s="289"/>
      <c r="O262" s="289"/>
      <c r="P262" s="292"/>
      <c r="Q262" s="289"/>
      <c r="R262" s="265"/>
      <c r="S262" s="298"/>
      <c r="T262" s="298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9"/>
      <c r="F263" s="289"/>
      <c r="G263" s="289"/>
      <c r="H263" s="289"/>
      <c r="I263" s="289"/>
      <c r="J263" s="289"/>
      <c r="K263" s="289"/>
      <c r="L263" s="289"/>
      <c r="M263" s="289"/>
      <c r="N263" s="289"/>
      <c r="O263" s="289"/>
      <c r="P263" s="292"/>
      <c r="Q263" s="289"/>
      <c r="R263" s="265"/>
      <c r="S263" s="298"/>
      <c r="T263" s="298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9"/>
      <c r="F264" s="289"/>
      <c r="G264" s="289"/>
      <c r="H264" s="289"/>
      <c r="I264" s="289"/>
      <c r="J264" s="289"/>
      <c r="K264" s="289"/>
      <c r="L264" s="289"/>
      <c r="M264" s="289"/>
      <c r="N264" s="289"/>
      <c r="O264" s="289"/>
      <c r="P264" s="292"/>
      <c r="Q264" s="289"/>
      <c r="R264" s="265"/>
      <c r="S264" s="298"/>
      <c r="T264" s="298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9"/>
      <c r="F265" s="289"/>
      <c r="G265" s="289"/>
      <c r="H265" s="289"/>
      <c r="I265" s="289"/>
      <c r="J265" s="289"/>
      <c r="K265" s="289"/>
      <c r="L265" s="289"/>
      <c r="M265" s="289"/>
      <c r="N265" s="289"/>
      <c r="O265" s="289"/>
      <c r="P265" s="292"/>
      <c r="Q265" s="289"/>
      <c r="R265" s="265"/>
      <c r="S265" s="298"/>
      <c r="T265" s="298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9"/>
      <c r="F266" s="289"/>
      <c r="G266" s="289"/>
      <c r="H266" s="289"/>
      <c r="I266" s="289"/>
      <c r="J266" s="289"/>
      <c r="K266" s="289"/>
      <c r="L266" s="289"/>
      <c r="M266" s="289"/>
      <c r="N266" s="289"/>
      <c r="O266" s="289"/>
      <c r="P266" s="292"/>
      <c r="Q266" s="289"/>
      <c r="R266" s="265"/>
      <c r="S266" s="298"/>
      <c r="T266" s="298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9"/>
      <c r="F267" s="289"/>
      <c r="G267" s="289"/>
      <c r="H267" s="289"/>
      <c r="I267" s="289"/>
      <c r="J267" s="289"/>
      <c r="K267" s="289"/>
      <c r="L267" s="289"/>
      <c r="M267" s="289"/>
      <c r="N267" s="289"/>
      <c r="O267" s="289"/>
      <c r="P267" s="292"/>
      <c r="Q267" s="289"/>
      <c r="R267" s="265"/>
      <c r="S267" s="298"/>
      <c r="T267" s="298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9"/>
      <c r="F268" s="289"/>
      <c r="G268" s="289"/>
      <c r="H268" s="289"/>
      <c r="I268" s="289"/>
      <c r="J268" s="289"/>
      <c r="K268" s="289"/>
      <c r="L268" s="289"/>
      <c r="M268" s="289"/>
      <c r="N268" s="289"/>
      <c r="O268" s="289"/>
      <c r="P268" s="292"/>
      <c r="Q268" s="289"/>
      <c r="R268" s="265"/>
      <c r="S268" s="298"/>
      <c r="T268" s="298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9"/>
      <c r="F269" s="289"/>
      <c r="G269" s="289"/>
      <c r="H269" s="289"/>
      <c r="I269" s="289"/>
      <c r="J269" s="289"/>
      <c r="K269" s="289"/>
      <c r="L269" s="289"/>
      <c r="M269" s="289"/>
      <c r="N269" s="289"/>
      <c r="O269" s="289"/>
      <c r="P269" s="292"/>
      <c r="Q269" s="289"/>
      <c r="R269" s="265"/>
      <c r="S269" s="298"/>
      <c r="T269" s="298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9"/>
      <c r="F270" s="289"/>
      <c r="G270" s="289"/>
      <c r="H270" s="289"/>
      <c r="I270" s="289"/>
      <c r="J270" s="289"/>
      <c r="K270" s="289"/>
      <c r="L270" s="289"/>
      <c r="M270" s="289"/>
      <c r="N270" s="289"/>
      <c r="O270" s="289"/>
      <c r="P270" s="292"/>
      <c r="Q270" s="289"/>
      <c r="R270" s="265"/>
      <c r="S270" s="298"/>
      <c r="T270" s="298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9"/>
      <c r="F271" s="289"/>
      <c r="G271" s="289"/>
      <c r="H271" s="289"/>
      <c r="I271" s="289"/>
      <c r="J271" s="289"/>
      <c r="K271" s="289"/>
      <c r="L271" s="289"/>
      <c r="M271" s="289"/>
      <c r="N271" s="289"/>
      <c r="O271" s="289"/>
      <c r="P271" s="292"/>
      <c r="Q271" s="289"/>
      <c r="R271" s="265"/>
      <c r="S271" s="298"/>
      <c r="T271" s="298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9"/>
      <c r="F272" s="289"/>
      <c r="G272" s="289"/>
      <c r="H272" s="289"/>
      <c r="I272" s="289"/>
      <c r="J272" s="289"/>
      <c r="K272" s="289"/>
      <c r="L272" s="289"/>
      <c r="M272" s="289"/>
      <c r="N272" s="289"/>
      <c r="O272" s="289"/>
      <c r="P272" s="292"/>
      <c r="Q272" s="289"/>
      <c r="R272" s="265"/>
      <c r="S272" s="298"/>
      <c r="T272" s="298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9"/>
      <c r="F273" s="289"/>
      <c r="G273" s="289"/>
      <c r="H273" s="289"/>
      <c r="I273" s="289"/>
      <c r="J273" s="289"/>
      <c r="K273" s="289"/>
      <c r="L273" s="289"/>
      <c r="M273" s="289"/>
      <c r="N273" s="289"/>
      <c r="O273" s="289"/>
      <c r="P273" s="292"/>
      <c r="Q273" s="289"/>
      <c r="R273" s="265"/>
      <c r="S273" s="298"/>
      <c r="T273" s="298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9"/>
      <c r="F274" s="289"/>
      <c r="G274" s="289"/>
      <c r="H274" s="289"/>
      <c r="I274" s="289"/>
      <c r="J274" s="289"/>
      <c r="K274" s="289"/>
      <c r="L274" s="289"/>
      <c r="M274" s="289"/>
      <c r="N274" s="289"/>
      <c r="O274" s="289"/>
      <c r="P274" s="292"/>
      <c r="Q274" s="289"/>
      <c r="R274" s="265"/>
      <c r="S274" s="298"/>
      <c r="T274" s="298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9"/>
      <c r="F275" s="289"/>
      <c r="G275" s="289"/>
      <c r="H275" s="289"/>
      <c r="I275" s="289"/>
      <c r="J275" s="289"/>
      <c r="K275" s="289"/>
      <c r="L275" s="289"/>
      <c r="M275" s="289"/>
      <c r="N275" s="289"/>
      <c r="O275" s="289"/>
      <c r="P275" s="292"/>
      <c r="Q275" s="289"/>
      <c r="R275" s="265"/>
      <c r="S275" s="298"/>
      <c r="T275" s="298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9"/>
      <c r="F276" s="289"/>
      <c r="G276" s="289"/>
      <c r="H276" s="289"/>
      <c r="I276" s="289"/>
      <c r="J276" s="289"/>
      <c r="K276" s="289"/>
      <c r="L276" s="289"/>
      <c r="M276" s="289"/>
      <c r="N276" s="289"/>
      <c r="O276" s="289"/>
      <c r="P276" s="292"/>
      <c r="Q276" s="289"/>
      <c r="R276" s="265"/>
      <c r="S276" s="298"/>
      <c r="T276" s="298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9"/>
      <c r="F277" s="289"/>
      <c r="G277" s="289"/>
      <c r="H277" s="289"/>
      <c r="I277" s="289"/>
      <c r="J277" s="289"/>
      <c r="K277" s="289"/>
      <c r="L277" s="289"/>
      <c r="M277" s="289"/>
      <c r="N277" s="289"/>
      <c r="O277" s="289"/>
      <c r="P277" s="292"/>
      <c r="Q277" s="289"/>
      <c r="R277" s="265"/>
      <c r="S277" s="298"/>
      <c r="T277" s="298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9"/>
      <c r="F278" s="289"/>
      <c r="G278" s="289"/>
      <c r="H278" s="289"/>
      <c r="I278" s="289"/>
      <c r="J278" s="289"/>
      <c r="K278" s="289"/>
      <c r="L278" s="289"/>
      <c r="M278" s="289"/>
      <c r="N278" s="289"/>
      <c r="O278" s="289"/>
      <c r="P278" s="292"/>
      <c r="Q278" s="289"/>
      <c r="R278" s="265"/>
      <c r="S278" s="298"/>
      <c r="T278" s="298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9"/>
      <c r="F279" s="289"/>
      <c r="G279" s="289"/>
      <c r="H279" s="289"/>
      <c r="I279" s="289"/>
      <c r="J279" s="289"/>
      <c r="K279" s="289"/>
      <c r="L279" s="289"/>
      <c r="M279" s="289"/>
      <c r="N279" s="289"/>
      <c r="O279" s="289"/>
      <c r="P279" s="292"/>
      <c r="Q279" s="289"/>
      <c r="R279" s="265"/>
      <c r="S279" s="298"/>
      <c r="T279" s="298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9"/>
      <c r="F280" s="289"/>
      <c r="G280" s="289"/>
      <c r="H280" s="289"/>
      <c r="I280" s="289"/>
      <c r="J280" s="289"/>
      <c r="K280" s="289"/>
      <c r="L280" s="289"/>
      <c r="M280" s="289"/>
      <c r="N280" s="289"/>
      <c r="O280" s="289"/>
      <c r="P280" s="292"/>
      <c r="Q280" s="289"/>
      <c r="R280" s="265"/>
      <c r="S280" s="298"/>
      <c r="T280" s="298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9"/>
      <c r="F281" s="289"/>
      <c r="G281" s="289"/>
      <c r="H281" s="289"/>
      <c r="I281" s="289"/>
      <c r="J281" s="289"/>
      <c r="K281" s="289"/>
      <c r="L281" s="289"/>
      <c r="M281" s="289"/>
      <c r="N281" s="289"/>
      <c r="O281" s="289"/>
      <c r="P281" s="292"/>
      <c r="Q281" s="289"/>
      <c r="R281" s="265"/>
      <c r="S281" s="298"/>
      <c r="T281" s="298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9"/>
      <c r="F282" s="289"/>
      <c r="G282" s="289"/>
      <c r="H282" s="289"/>
      <c r="I282" s="289"/>
      <c r="J282" s="289"/>
      <c r="K282" s="289"/>
      <c r="L282" s="289"/>
      <c r="M282" s="289"/>
      <c r="N282" s="289"/>
      <c r="O282" s="289"/>
      <c r="P282" s="292"/>
      <c r="Q282" s="289"/>
      <c r="R282" s="265"/>
      <c r="S282" s="298"/>
      <c r="T282" s="298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9"/>
      <c r="F283" s="289"/>
      <c r="G283" s="289"/>
      <c r="H283" s="289"/>
      <c r="I283" s="289"/>
      <c r="J283" s="289"/>
      <c r="K283" s="289"/>
      <c r="L283" s="289"/>
      <c r="M283" s="289"/>
      <c r="N283" s="289"/>
      <c r="O283" s="289"/>
      <c r="P283" s="292"/>
      <c r="Q283" s="289"/>
      <c r="R283" s="265"/>
      <c r="S283" s="298"/>
      <c r="T283" s="298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9"/>
      <c r="F284" s="289"/>
      <c r="G284" s="289"/>
      <c r="H284" s="289"/>
      <c r="I284" s="289"/>
      <c r="J284" s="289"/>
      <c r="K284" s="289"/>
      <c r="L284" s="289"/>
      <c r="M284" s="289"/>
      <c r="N284" s="289"/>
      <c r="O284" s="289"/>
      <c r="P284" s="292"/>
      <c r="Q284" s="289"/>
      <c r="R284" s="265"/>
      <c r="S284" s="298"/>
      <c r="T284" s="298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9"/>
      <c r="F285" s="289"/>
      <c r="G285" s="289"/>
      <c r="H285" s="289"/>
      <c r="I285" s="289"/>
      <c r="J285" s="289"/>
      <c r="K285" s="289"/>
      <c r="L285" s="289"/>
      <c r="M285" s="289"/>
      <c r="N285" s="289"/>
      <c r="O285" s="289"/>
      <c r="P285" s="292"/>
      <c r="Q285" s="289"/>
      <c r="R285" s="265"/>
      <c r="S285" s="298"/>
      <c r="T285" s="298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9"/>
      <c r="F286" s="289"/>
      <c r="G286" s="289"/>
      <c r="H286" s="289"/>
      <c r="I286" s="289"/>
      <c r="J286" s="289"/>
      <c r="K286" s="289"/>
      <c r="L286" s="289"/>
      <c r="M286" s="289"/>
      <c r="N286" s="289"/>
      <c r="O286" s="289"/>
      <c r="P286" s="292"/>
      <c r="Q286" s="289"/>
      <c r="R286" s="265"/>
      <c r="S286" s="298"/>
      <c r="T286" s="298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9"/>
      <c r="F287" s="289"/>
      <c r="G287" s="289"/>
      <c r="H287" s="289"/>
      <c r="I287" s="289"/>
      <c r="J287" s="289"/>
      <c r="K287" s="289"/>
      <c r="L287" s="289"/>
      <c r="M287" s="289"/>
      <c r="N287" s="289"/>
      <c r="O287" s="289"/>
      <c r="P287" s="292"/>
      <c r="Q287" s="289"/>
      <c r="R287" s="265"/>
      <c r="S287" s="298"/>
      <c r="T287" s="298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9"/>
      <c r="F288" s="289"/>
      <c r="G288" s="289"/>
      <c r="H288" s="289"/>
      <c r="I288" s="289"/>
      <c r="J288" s="289"/>
      <c r="K288" s="289"/>
      <c r="L288" s="289"/>
      <c r="M288" s="289"/>
      <c r="N288" s="289"/>
      <c r="O288" s="289"/>
      <c r="P288" s="292"/>
      <c r="Q288" s="289"/>
      <c r="R288" s="265"/>
      <c r="S288" s="298"/>
      <c r="T288" s="298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9"/>
      <c r="F289" s="289"/>
      <c r="G289" s="289"/>
      <c r="H289" s="289"/>
      <c r="I289" s="289"/>
      <c r="J289" s="289"/>
      <c r="K289" s="289"/>
      <c r="L289" s="289"/>
      <c r="M289" s="289"/>
      <c r="N289" s="289"/>
      <c r="O289" s="289"/>
      <c r="P289" s="292"/>
      <c r="Q289" s="289"/>
      <c r="R289" s="265"/>
      <c r="S289" s="298"/>
      <c r="T289" s="298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9"/>
      <c r="F290" s="289"/>
      <c r="G290" s="289"/>
      <c r="H290" s="289"/>
      <c r="I290" s="289"/>
      <c r="J290" s="289"/>
      <c r="K290" s="289"/>
      <c r="L290" s="289"/>
      <c r="M290" s="289"/>
      <c r="N290" s="289"/>
      <c r="O290" s="289"/>
      <c r="P290" s="292"/>
      <c r="Q290" s="289"/>
      <c r="R290" s="265"/>
      <c r="S290" s="298"/>
      <c r="T290" s="298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9"/>
      <c r="F291" s="289"/>
      <c r="G291" s="289"/>
      <c r="H291" s="289"/>
      <c r="I291" s="289"/>
      <c r="J291" s="289"/>
      <c r="K291" s="289"/>
      <c r="L291" s="289"/>
      <c r="M291" s="289"/>
      <c r="N291" s="289"/>
      <c r="O291" s="289"/>
      <c r="P291" s="292"/>
      <c r="Q291" s="289"/>
      <c r="R291" s="265"/>
      <c r="S291" s="298"/>
      <c r="T291" s="298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9"/>
      <c r="F292" s="289"/>
      <c r="G292" s="289"/>
      <c r="H292" s="289"/>
      <c r="I292" s="289"/>
      <c r="J292" s="289"/>
      <c r="K292" s="289"/>
      <c r="L292" s="289"/>
      <c r="M292" s="289"/>
      <c r="N292" s="289"/>
      <c r="O292" s="289"/>
      <c r="P292" s="292"/>
      <c r="Q292" s="289"/>
      <c r="R292" s="265"/>
      <c r="S292" s="298"/>
      <c r="T292" s="298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9"/>
      <c r="F293" s="289"/>
      <c r="G293" s="289"/>
      <c r="H293" s="289"/>
      <c r="I293" s="289"/>
      <c r="J293" s="289"/>
      <c r="K293" s="289"/>
      <c r="L293" s="289"/>
      <c r="M293" s="289"/>
      <c r="N293" s="289"/>
      <c r="O293" s="289"/>
      <c r="P293" s="292"/>
      <c r="Q293" s="289"/>
      <c r="R293" s="265"/>
      <c r="S293" s="298"/>
      <c r="T293" s="298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9"/>
      <c r="F294" s="289"/>
      <c r="G294" s="289"/>
      <c r="H294" s="289"/>
      <c r="I294" s="289"/>
      <c r="J294" s="289"/>
      <c r="K294" s="289"/>
      <c r="L294" s="289"/>
      <c r="M294" s="289"/>
      <c r="N294" s="289"/>
      <c r="O294" s="289"/>
      <c r="P294" s="292"/>
      <c r="Q294" s="289"/>
      <c r="R294" s="265"/>
      <c r="S294" s="298"/>
      <c r="T294" s="298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9"/>
      <c r="F295" s="289"/>
      <c r="G295" s="289"/>
      <c r="H295" s="289"/>
      <c r="I295" s="289"/>
      <c r="J295" s="289"/>
      <c r="K295" s="289"/>
      <c r="L295" s="289"/>
      <c r="M295" s="289"/>
      <c r="N295" s="289"/>
      <c r="O295" s="289"/>
      <c r="P295" s="292"/>
      <c r="Q295" s="289"/>
      <c r="R295" s="265"/>
      <c r="S295" s="298"/>
      <c r="T295" s="298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9"/>
      <c r="F296" s="289"/>
      <c r="G296" s="289"/>
      <c r="H296" s="289"/>
      <c r="I296" s="289"/>
      <c r="J296" s="289"/>
      <c r="K296" s="289"/>
      <c r="L296" s="289"/>
      <c r="M296" s="289"/>
      <c r="N296" s="289"/>
      <c r="O296" s="289"/>
      <c r="P296" s="292"/>
      <c r="Q296" s="289"/>
      <c r="R296" s="265"/>
      <c r="S296" s="298"/>
      <c r="T296" s="298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9"/>
      <c r="F297" s="289"/>
      <c r="G297" s="289"/>
      <c r="H297" s="289"/>
      <c r="I297" s="289"/>
      <c r="J297" s="289"/>
      <c r="K297" s="289"/>
      <c r="L297" s="289"/>
      <c r="M297" s="289"/>
      <c r="N297" s="289"/>
      <c r="O297" s="289"/>
      <c r="P297" s="292"/>
      <c r="Q297" s="289"/>
      <c r="R297" s="265"/>
      <c r="S297" s="298"/>
      <c r="T297" s="298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9"/>
      <c r="F298" s="289"/>
      <c r="G298" s="289"/>
      <c r="H298" s="289"/>
      <c r="I298" s="289"/>
      <c r="J298" s="289"/>
      <c r="K298" s="289"/>
      <c r="L298" s="289"/>
      <c r="M298" s="289"/>
      <c r="N298" s="289"/>
      <c r="O298" s="289"/>
      <c r="P298" s="292"/>
      <c r="Q298" s="289"/>
      <c r="R298" s="265"/>
      <c r="S298" s="298"/>
      <c r="T298" s="298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9"/>
      <c r="F299" s="289"/>
      <c r="G299" s="289"/>
      <c r="H299" s="289"/>
      <c r="I299" s="289"/>
      <c r="J299" s="289"/>
      <c r="K299" s="289"/>
      <c r="L299" s="289"/>
      <c r="M299" s="289"/>
      <c r="N299" s="289"/>
      <c r="O299" s="289"/>
      <c r="P299" s="292"/>
      <c r="Q299" s="289"/>
      <c r="R299" s="265"/>
      <c r="S299" s="298"/>
      <c r="T299" s="298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9"/>
      <c r="F300" s="289"/>
      <c r="G300" s="289"/>
      <c r="H300" s="289"/>
      <c r="I300" s="289"/>
      <c r="J300" s="289"/>
      <c r="K300" s="289"/>
      <c r="L300" s="289"/>
      <c r="M300" s="289"/>
      <c r="N300" s="289"/>
      <c r="O300" s="289"/>
      <c r="P300" s="292"/>
      <c r="Q300" s="289"/>
      <c r="R300" s="265"/>
      <c r="S300" s="298"/>
      <c r="T300" s="298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9"/>
      <c r="F301" s="289"/>
      <c r="G301" s="289"/>
      <c r="H301" s="289"/>
      <c r="I301" s="289"/>
      <c r="J301" s="289"/>
      <c r="K301" s="289"/>
      <c r="L301" s="289"/>
      <c r="M301" s="289"/>
      <c r="N301" s="289"/>
      <c r="O301" s="289"/>
      <c r="P301" s="292"/>
      <c r="Q301" s="289"/>
      <c r="R301" s="265"/>
      <c r="S301" s="298"/>
      <c r="T301" s="298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9"/>
      <c r="F302" s="289"/>
      <c r="G302" s="289"/>
      <c r="H302" s="289"/>
      <c r="I302" s="289"/>
      <c r="J302" s="289"/>
      <c r="K302" s="289"/>
      <c r="L302" s="289"/>
      <c r="M302" s="289"/>
      <c r="N302" s="289"/>
      <c r="O302" s="289"/>
      <c r="P302" s="292"/>
      <c r="Q302" s="289"/>
      <c r="R302" s="265"/>
      <c r="S302" s="298"/>
      <c r="T302" s="298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9"/>
      <c r="F303" s="289"/>
      <c r="G303" s="289"/>
      <c r="H303" s="289"/>
      <c r="I303" s="289"/>
      <c r="J303" s="289"/>
      <c r="K303" s="289"/>
      <c r="L303" s="289"/>
      <c r="M303" s="289"/>
      <c r="N303" s="289"/>
      <c r="O303" s="289"/>
      <c r="P303" s="292"/>
      <c r="Q303" s="289"/>
      <c r="R303" s="265"/>
      <c r="S303" s="298"/>
      <c r="T303" s="298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9"/>
      <c r="F304" s="289"/>
      <c r="G304" s="289"/>
      <c r="H304" s="289"/>
      <c r="I304" s="289"/>
      <c r="J304" s="289"/>
      <c r="K304" s="289"/>
      <c r="L304" s="289"/>
      <c r="M304" s="289"/>
      <c r="N304" s="289"/>
      <c r="O304" s="289"/>
      <c r="P304" s="292"/>
      <c r="Q304" s="289"/>
      <c r="R304" s="265"/>
      <c r="S304" s="298"/>
      <c r="T304" s="298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9"/>
      <c r="F305" s="289"/>
      <c r="G305" s="289"/>
      <c r="H305" s="289"/>
      <c r="I305" s="289"/>
      <c r="J305" s="289"/>
      <c r="K305" s="289"/>
      <c r="L305" s="289"/>
      <c r="M305" s="289"/>
      <c r="N305" s="289"/>
      <c r="O305" s="289"/>
      <c r="P305" s="292"/>
      <c r="Q305" s="289"/>
      <c r="R305" s="265"/>
      <c r="S305" s="298"/>
      <c r="T305" s="298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9"/>
      <c r="F306" s="289"/>
      <c r="G306" s="289"/>
      <c r="H306" s="289"/>
      <c r="I306" s="289"/>
      <c r="J306" s="289"/>
      <c r="K306" s="289"/>
      <c r="L306" s="289"/>
      <c r="M306" s="289"/>
      <c r="N306" s="289"/>
      <c r="O306" s="289"/>
      <c r="P306" s="292"/>
      <c r="Q306" s="289"/>
      <c r="R306" s="265"/>
      <c r="S306" s="298"/>
      <c r="T306" s="298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9"/>
      <c r="F307" s="289"/>
      <c r="G307" s="289"/>
      <c r="H307" s="289"/>
      <c r="I307" s="289"/>
      <c r="J307" s="289"/>
      <c r="K307" s="289"/>
      <c r="L307" s="289"/>
      <c r="M307" s="289"/>
      <c r="N307" s="289"/>
      <c r="O307" s="289"/>
      <c r="P307" s="292"/>
      <c r="Q307" s="289"/>
      <c r="R307" s="265"/>
      <c r="S307" s="298"/>
      <c r="T307" s="298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9"/>
      <c r="F308" s="289"/>
      <c r="G308" s="289"/>
      <c r="H308" s="289"/>
      <c r="I308" s="289"/>
      <c r="J308" s="289"/>
      <c r="K308" s="289"/>
      <c r="L308" s="289"/>
      <c r="M308" s="289"/>
      <c r="N308" s="289"/>
      <c r="O308" s="289"/>
      <c r="P308" s="292"/>
      <c r="Q308" s="289"/>
      <c r="R308" s="265"/>
      <c r="S308" s="298"/>
      <c r="T308" s="298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9"/>
      <c r="F309" s="289"/>
      <c r="G309" s="289"/>
      <c r="H309" s="289"/>
      <c r="I309" s="289"/>
      <c r="J309" s="289"/>
      <c r="K309" s="289"/>
      <c r="L309" s="289"/>
      <c r="M309" s="289"/>
      <c r="N309" s="289"/>
      <c r="O309" s="289"/>
      <c r="P309" s="292"/>
      <c r="Q309" s="289"/>
      <c r="R309" s="265"/>
      <c r="S309" s="298"/>
      <c r="T309" s="298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9"/>
      <c r="F310" s="289"/>
      <c r="G310" s="289"/>
      <c r="H310" s="289"/>
      <c r="I310" s="289"/>
      <c r="J310" s="289"/>
      <c r="K310" s="289"/>
      <c r="L310" s="289"/>
      <c r="M310" s="289"/>
      <c r="N310" s="289"/>
      <c r="O310" s="289"/>
      <c r="P310" s="292"/>
      <c r="Q310" s="289"/>
      <c r="R310" s="265"/>
      <c r="S310" s="298"/>
      <c r="T310" s="298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9"/>
      <c r="F311" s="289"/>
      <c r="G311" s="289"/>
      <c r="H311" s="289"/>
      <c r="I311" s="289"/>
      <c r="J311" s="289"/>
      <c r="K311" s="289"/>
      <c r="L311" s="289"/>
      <c r="M311" s="289"/>
      <c r="N311" s="289"/>
      <c r="O311" s="289"/>
      <c r="P311" s="292"/>
      <c r="Q311" s="289"/>
      <c r="R311" s="265"/>
      <c r="S311" s="298"/>
      <c r="T311" s="298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9"/>
      <c r="F312" s="289"/>
      <c r="G312" s="289"/>
      <c r="H312" s="289"/>
      <c r="I312" s="289"/>
      <c r="J312" s="289"/>
      <c r="K312" s="289"/>
      <c r="L312" s="289"/>
      <c r="M312" s="289"/>
      <c r="N312" s="289"/>
      <c r="O312" s="289"/>
      <c r="P312" s="292"/>
      <c r="Q312" s="289"/>
      <c r="R312" s="265"/>
      <c r="S312" s="298"/>
      <c r="T312" s="298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9"/>
      <c r="F313" s="289"/>
      <c r="G313" s="289"/>
      <c r="H313" s="289"/>
      <c r="I313" s="289"/>
      <c r="J313" s="289"/>
      <c r="K313" s="289"/>
      <c r="L313" s="289"/>
      <c r="M313" s="289"/>
      <c r="N313" s="289"/>
      <c r="O313" s="289"/>
      <c r="P313" s="292"/>
      <c r="Q313" s="289"/>
      <c r="R313" s="265"/>
      <c r="S313" s="298"/>
      <c r="T313" s="298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9"/>
      <c r="F314" s="289"/>
      <c r="G314" s="289"/>
      <c r="H314" s="289"/>
      <c r="I314" s="289"/>
      <c r="J314" s="289"/>
      <c r="K314" s="289"/>
      <c r="L314" s="289"/>
      <c r="M314" s="289"/>
      <c r="N314" s="289"/>
      <c r="O314" s="289"/>
      <c r="P314" s="292"/>
      <c r="Q314" s="289"/>
      <c r="R314" s="265"/>
      <c r="S314" s="298"/>
      <c r="T314" s="298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9"/>
      <c r="F315" s="289"/>
      <c r="G315" s="289"/>
      <c r="H315" s="289"/>
      <c r="I315" s="289"/>
      <c r="J315" s="289"/>
      <c r="K315" s="289"/>
      <c r="L315" s="289"/>
      <c r="M315" s="289"/>
      <c r="N315" s="289"/>
      <c r="O315" s="289"/>
      <c r="P315" s="292"/>
      <c r="Q315" s="289"/>
      <c r="R315" s="265"/>
      <c r="S315" s="298"/>
      <c r="T315" s="298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9"/>
      <c r="F316" s="289"/>
      <c r="G316" s="289"/>
      <c r="H316" s="289"/>
      <c r="I316" s="289"/>
      <c r="J316" s="289"/>
      <c r="K316" s="289"/>
      <c r="L316" s="289"/>
      <c r="M316" s="289"/>
      <c r="N316" s="289"/>
      <c r="O316" s="289"/>
      <c r="P316" s="292"/>
      <c r="Q316" s="289"/>
      <c r="R316" s="265"/>
      <c r="S316" s="298"/>
      <c r="T316" s="298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9"/>
      <c r="F317" s="289"/>
      <c r="G317" s="289"/>
      <c r="H317" s="289"/>
      <c r="I317" s="289"/>
      <c r="J317" s="289"/>
      <c r="K317" s="289"/>
      <c r="L317" s="289"/>
      <c r="M317" s="289"/>
      <c r="N317" s="289"/>
      <c r="O317" s="289"/>
      <c r="P317" s="292"/>
      <c r="Q317" s="289"/>
      <c r="R317" s="265"/>
      <c r="S317" s="298"/>
      <c r="T317" s="298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9"/>
      <c r="F318" s="289"/>
      <c r="G318" s="289"/>
      <c r="H318" s="289"/>
      <c r="I318" s="289"/>
      <c r="J318" s="289"/>
      <c r="K318" s="289"/>
      <c r="L318" s="289"/>
      <c r="M318" s="289"/>
      <c r="N318" s="289"/>
      <c r="O318" s="289"/>
      <c r="P318" s="292"/>
      <c r="Q318" s="289"/>
      <c r="R318" s="265"/>
      <c r="S318" s="298"/>
      <c r="T318" s="298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9"/>
      <c r="F319" s="289"/>
      <c r="G319" s="289"/>
      <c r="H319" s="289"/>
      <c r="I319" s="289"/>
      <c r="J319" s="289"/>
      <c r="K319" s="289"/>
      <c r="L319" s="289"/>
      <c r="M319" s="289"/>
      <c r="N319" s="289"/>
      <c r="O319" s="289"/>
      <c r="P319" s="292"/>
      <c r="Q319" s="289"/>
      <c r="R319" s="265"/>
      <c r="S319" s="298"/>
      <c r="T319" s="298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9"/>
      <c r="F320" s="289"/>
      <c r="G320" s="289"/>
      <c r="H320" s="289"/>
      <c r="I320" s="289"/>
      <c r="J320" s="289"/>
      <c r="K320" s="289"/>
      <c r="L320" s="289"/>
      <c r="M320" s="289"/>
      <c r="N320" s="289"/>
      <c r="O320" s="289"/>
      <c r="P320" s="292"/>
      <c r="Q320" s="289"/>
      <c r="R320" s="265"/>
      <c r="S320" s="298"/>
      <c r="T320" s="298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9"/>
      <c r="F321" s="289"/>
      <c r="G321" s="289"/>
      <c r="H321" s="289"/>
      <c r="I321" s="289"/>
      <c r="J321" s="289"/>
      <c r="K321" s="289"/>
      <c r="L321" s="289"/>
      <c r="M321" s="289"/>
      <c r="N321" s="289"/>
      <c r="O321" s="289"/>
      <c r="P321" s="292"/>
      <c r="Q321" s="289"/>
      <c r="R321" s="265"/>
      <c r="S321" s="298"/>
      <c r="T321" s="298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9"/>
      <c r="F322" s="289"/>
      <c r="G322" s="289"/>
      <c r="H322" s="289"/>
      <c r="I322" s="289"/>
      <c r="J322" s="289"/>
      <c r="K322" s="289"/>
      <c r="L322" s="289"/>
      <c r="M322" s="289"/>
      <c r="N322" s="289"/>
      <c r="O322" s="289"/>
      <c r="P322" s="292"/>
      <c r="Q322" s="289"/>
      <c r="R322" s="265"/>
      <c r="S322" s="298"/>
      <c r="T322" s="298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9"/>
      <c r="F323" s="289"/>
      <c r="G323" s="289"/>
      <c r="H323" s="289"/>
      <c r="I323" s="289"/>
      <c r="J323" s="289"/>
      <c r="K323" s="289"/>
      <c r="L323" s="289"/>
      <c r="M323" s="289"/>
      <c r="N323" s="289"/>
      <c r="O323" s="289"/>
      <c r="P323" s="292"/>
      <c r="Q323" s="289"/>
      <c r="R323" s="265"/>
      <c r="S323" s="298"/>
      <c r="T323" s="298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9"/>
      <c r="F324" s="289"/>
      <c r="G324" s="289"/>
      <c r="H324" s="289"/>
      <c r="I324" s="289"/>
      <c r="J324" s="289"/>
      <c r="K324" s="289"/>
      <c r="L324" s="289"/>
      <c r="M324" s="289"/>
      <c r="N324" s="289"/>
      <c r="O324" s="289"/>
      <c r="P324" s="292"/>
      <c r="Q324" s="289"/>
      <c r="R324" s="265"/>
      <c r="S324" s="298"/>
      <c r="T324" s="298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9"/>
      <c r="F325" s="289"/>
      <c r="G325" s="289"/>
      <c r="H325" s="289"/>
      <c r="I325" s="289"/>
      <c r="J325" s="289"/>
      <c r="K325" s="289"/>
      <c r="L325" s="289"/>
      <c r="M325" s="289"/>
      <c r="N325" s="289"/>
      <c r="O325" s="289"/>
      <c r="P325" s="292"/>
      <c r="Q325" s="289"/>
      <c r="R325" s="265"/>
      <c r="S325" s="298"/>
      <c r="T325" s="298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9"/>
      <c r="F326" s="289"/>
      <c r="G326" s="289"/>
      <c r="H326" s="289"/>
      <c r="I326" s="289"/>
      <c r="J326" s="289"/>
      <c r="K326" s="289"/>
      <c r="L326" s="289"/>
      <c r="M326" s="289"/>
      <c r="N326" s="289"/>
      <c r="O326" s="289"/>
      <c r="P326" s="292"/>
      <c r="Q326" s="289"/>
      <c r="R326" s="265"/>
      <c r="S326" s="298"/>
      <c r="T326" s="298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9"/>
      <c r="F327" s="289"/>
      <c r="G327" s="289"/>
      <c r="H327" s="289"/>
      <c r="I327" s="289"/>
      <c r="J327" s="289"/>
      <c r="K327" s="289"/>
      <c r="L327" s="289"/>
      <c r="M327" s="289"/>
      <c r="N327" s="289"/>
      <c r="O327" s="289"/>
      <c r="P327" s="292"/>
      <c r="Q327" s="289"/>
      <c r="R327" s="265"/>
      <c r="S327" s="298"/>
      <c r="T327" s="298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9"/>
      <c r="F328" s="289"/>
      <c r="G328" s="289"/>
      <c r="H328" s="289"/>
      <c r="I328" s="289"/>
      <c r="J328" s="289"/>
      <c r="K328" s="289"/>
      <c r="L328" s="289"/>
      <c r="M328" s="289"/>
      <c r="N328" s="289"/>
      <c r="O328" s="289"/>
      <c r="P328" s="292"/>
      <c r="Q328" s="289"/>
      <c r="R328" s="265"/>
      <c r="S328" s="298"/>
      <c r="T328" s="298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9"/>
      <c r="F329" s="289"/>
      <c r="G329" s="289"/>
      <c r="H329" s="289"/>
      <c r="I329" s="289"/>
      <c r="J329" s="289"/>
      <c r="K329" s="289"/>
      <c r="L329" s="289"/>
      <c r="M329" s="289"/>
      <c r="N329" s="289"/>
      <c r="O329" s="289"/>
      <c r="P329" s="292"/>
      <c r="Q329" s="289"/>
      <c r="R329" s="265"/>
      <c r="S329" s="298"/>
      <c r="T329" s="298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9"/>
      <c r="F330" s="289"/>
      <c r="G330" s="289"/>
      <c r="H330" s="289"/>
      <c r="I330" s="289"/>
      <c r="J330" s="289"/>
      <c r="K330" s="289"/>
      <c r="L330" s="289"/>
      <c r="M330" s="289"/>
      <c r="N330" s="289"/>
      <c r="O330" s="289"/>
      <c r="P330" s="292"/>
      <c r="Q330" s="289"/>
      <c r="R330" s="265"/>
      <c r="S330" s="298"/>
      <c r="T330" s="298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9"/>
      <c r="F331" s="289"/>
      <c r="G331" s="289"/>
      <c r="H331" s="289"/>
      <c r="I331" s="289"/>
      <c r="J331" s="289"/>
      <c r="K331" s="289"/>
      <c r="L331" s="289"/>
      <c r="M331" s="289"/>
      <c r="N331" s="289"/>
      <c r="O331" s="289"/>
      <c r="P331" s="292"/>
      <c r="Q331" s="289"/>
      <c r="R331" s="265"/>
      <c r="S331" s="298"/>
      <c r="T331" s="298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9"/>
      <c r="F332" s="289"/>
      <c r="G332" s="289"/>
      <c r="H332" s="289"/>
      <c r="I332" s="289"/>
      <c r="J332" s="289"/>
      <c r="K332" s="289"/>
      <c r="L332" s="289"/>
      <c r="M332" s="289"/>
      <c r="N332" s="289"/>
      <c r="O332" s="289"/>
      <c r="P332" s="292"/>
      <c r="Q332" s="289"/>
      <c r="R332" s="265"/>
      <c r="S332" s="298"/>
      <c r="T332" s="298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9"/>
      <c r="F333" s="289"/>
      <c r="G333" s="289"/>
      <c r="H333" s="289"/>
      <c r="I333" s="289"/>
      <c r="J333" s="289"/>
      <c r="K333" s="289"/>
      <c r="L333" s="289"/>
      <c r="M333" s="289"/>
      <c r="N333" s="289"/>
      <c r="O333" s="289"/>
      <c r="P333" s="292"/>
      <c r="Q333" s="289"/>
      <c r="R333" s="265"/>
      <c r="S333" s="298"/>
      <c r="T333" s="298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9"/>
      <c r="F334" s="289"/>
      <c r="G334" s="289"/>
      <c r="H334" s="289"/>
      <c r="I334" s="289"/>
      <c r="J334" s="289"/>
      <c r="K334" s="289"/>
      <c r="L334" s="289"/>
      <c r="M334" s="289"/>
      <c r="N334" s="289"/>
      <c r="O334" s="289"/>
      <c r="P334" s="292"/>
      <c r="Q334" s="289"/>
      <c r="R334" s="265"/>
      <c r="S334" s="298"/>
      <c r="T334" s="298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9"/>
      <c r="F335" s="289"/>
      <c r="G335" s="289"/>
      <c r="H335" s="289"/>
      <c r="I335" s="289"/>
      <c r="J335" s="289"/>
      <c r="K335" s="289"/>
      <c r="L335" s="289"/>
      <c r="M335" s="289"/>
      <c r="N335" s="289"/>
      <c r="O335" s="289"/>
      <c r="P335" s="292"/>
      <c r="Q335" s="289"/>
      <c r="R335" s="265"/>
      <c r="S335" s="298"/>
      <c r="T335" s="298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9"/>
      <c r="F336" s="289"/>
      <c r="G336" s="289"/>
      <c r="H336" s="289"/>
      <c r="I336" s="289"/>
      <c r="J336" s="289"/>
      <c r="K336" s="289"/>
      <c r="L336" s="289"/>
      <c r="M336" s="289"/>
      <c r="N336" s="289"/>
      <c r="O336" s="289"/>
      <c r="P336" s="292"/>
      <c r="Q336" s="289"/>
      <c r="R336" s="265"/>
      <c r="S336" s="298"/>
      <c r="T336" s="298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9"/>
      <c r="F337" s="289"/>
      <c r="G337" s="289"/>
      <c r="H337" s="289"/>
      <c r="I337" s="289"/>
      <c r="J337" s="289"/>
      <c r="K337" s="289"/>
      <c r="L337" s="289"/>
      <c r="M337" s="289"/>
      <c r="N337" s="289"/>
      <c r="O337" s="289"/>
      <c r="P337" s="292"/>
      <c r="Q337" s="289"/>
      <c r="R337" s="265"/>
      <c r="S337" s="298"/>
      <c r="T337" s="298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9"/>
      <c r="F338" s="289"/>
      <c r="G338" s="289"/>
      <c r="H338" s="289"/>
      <c r="I338" s="289"/>
      <c r="J338" s="289"/>
      <c r="K338" s="289"/>
      <c r="L338" s="289"/>
      <c r="M338" s="289"/>
      <c r="N338" s="289"/>
      <c r="O338" s="289"/>
      <c r="P338" s="292"/>
      <c r="Q338" s="289"/>
      <c r="R338" s="265"/>
      <c r="S338" s="298"/>
      <c r="T338" s="298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9"/>
      <c r="F339" s="289"/>
      <c r="G339" s="289"/>
      <c r="H339" s="289"/>
      <c r="I339" s="289"/>
      <c r="J339" s="289"/>
      <c r="K339" s="289"/>
      <c r="L339" s="289"/>
      <c r="M339" s="289"/>
      <c r="N339" s="289"/>
      <c r="O339" s="289"/>
      <c r="P339" s="292"/>
      <c r="Q339" s="289"/>
      <c r="R339" s="265"/>
      <c r="S339" s="298"/>
      <c r="T339" s="298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9"/>
      <c r="F340" s="289"/>
      <c r="G340" s="289"/>
      <c r="H340" s="289"/>
      <c r="I340" s="289"/>
      <c r="J340" s="289"/>
      <c r="K340" s="289"/>
      <c r="L340" s="289"/>
      <c r="M340" s="289"/>
      <c r="N340" s="289"/>
      <c r="O340" s="289"/>
      <c r="P340" s="292"/>
      <c r="Q340" s="289"/>
      <c r="R340" s="265"/>
      <c r="S340" s="298"/>
      <c r="T340" s="298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9"/>
      <c r="F341" s="289"/>
      <c r="G341" s="289"/>
      <c r="H341" s="289"/>
      <c r="I341" s="289"/>
      <c r="J341" s="289"/>
      <c r="K341" s="289"/>
      <c r="L341" s="289"/>
      <c r="M341" s="289"/>
      <c r="N341" s="289"/>
      <c r="O341" s="289"/>
      <c r="P341" s="292"/>
      <c r="Q341" s="289"/>
      <c r="R341" s="265"/>
      <c r="S341" s="298"/>
      <c r="T341" s="298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9"/>
      <c r="F342" s="289"/>
      <c r="G342" s="289"/>
      <c r="H342" s="289"/>
      <c r="I342" s="289"/>
      <c r="J342" s="289"/>
      <c r="K342" s="289"/>
      <c r="L342" s="289"/>
      <c r="M342" s="289"/>
      <c r="N342" s="289"/>
      <c r="O342" s="289"/>
      <c r="P342" s="292"/>
      <c r="Q342" s="289"/>
      <c r="R342" s="265"/>
      <c r="S342" s="298"/>
      <c r="T342" s="298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9"/>
      <c r="F343" s="289"/>
      <c r="G343" s="289"/>
      <c r="H343" s="289"/>
      <c r="I343" s="289"/>
      <c r="J343" s="289"/>
      <c r="K343" s="289"/>
      <c r="L343" s="289"/>
      <c r="M343" s="289"/>
      <c r="N343" s="289"/>
      <c r="O343" s="289"/>
      <c r="P343" s="292"/>
      <c r="Q343" s="289"/>
      <c r="R343" s="265"/>
      <c r="S343" s="298"/>
      <c r="T343" s="298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9"/>
      <c r="F344" s="289"/>
      <c r="G344" s="289"/>
      <c r="H344" s="289"/>
      <c r="I344" s="289"/>
      <c r="J344" s="289"/>
      <c r="K344" s="289"/>
      <c r="L344" s="289"/>
      <c r="M344" s="289"/>
      <c r="N344" s="289"/>
      <c r="O344" s="289"/>
      <c r="P344" s="292"/>
      <c r="Q344" s="289"/>
      <c r="R344" s="265"/>
      <c r="S344" s="298"/>
      <c r="T344" s="298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9"/>
      <c r="F345" s="289"/>
      <c r="G345" s="289"/>
      <c r="H345" s="289"/>
      <c r="I345" s="289"/>
      <c r="J345" s="289"/>
      <c r="K345" s="289"/>
      <c r="L345" s="289"/>
      <c r="M345" s="289"/>
      <c r="N345" s="289"/>
      <c r="O345" s="289"/>
      <c r="P345" s="292"/>
      <c r="Q345" s="289"/>
      <c r="R345" s="265"/>
      <c r="S345" s="298"/>
      <c r="T345" s="298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9"/>
      <c r="F346" s="289"/>
      <c r="G346" s="289"/>
      <c r="H346" s="289"/>
      <c r="I346" s="289"/>
      <c r="J346" s="289"/>
      <c r="K346" s="289"/>
      <c r="L346" s="289"/>
      <c r="M346" s="289"/>
      <c r="N346" s="289"/>
      <c r="O346" s="289"/>
      <c r="P346" s="292"/>
      <c r="Q346" s="289"/>
      <c r="R346" s="265"/>
      <c r="S346" s="298"/>
      <c r="T346" s="298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9"/>
      <c r="F347" s="289"/>
      <c r="G347" s="289"/>
      <c r="H347" s="289"/>
      <c r="I347" s="289"/>
      <c r="J347" s="289"/>
      <c r="K347" s="289"/>
      <c r="L347" s="289"/>
      <c r="M347" s="289"/>
      <c r="N347" s="289"/>
      <c r="O347" s="289"/>
      <c r="P347" s="292"/>
      <c r="Q347" s="289"/>
      <c r="R347" s="265"/>
      <c r="S347" s="298"/>
      <c r="T347" s="298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9"/>
      <c r="F348" s="289"/>
      <c r="G348" s="289"/>
      <c r="H348" s="289"/>
      <c r="I348" s="289"/>
      <c r="J348" s="289"/>
      <c r="K348" s="289"/>
      <c r="L348" s="289"/>
      <c r="M348" s="289"/>
      <c r="N348" s="289"/>
      <c r="O348" s="289"/>
      <c r="P348" s="292"/>
      <c r="Q348" s="289"/>
      <c r="R348" s="265"/>
      <c r="S348" s="298"/>
      <c r="T348" s="298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9"/>
      <c r="F349" s="289"/>
      <c r="G349" s="289"/>
      <c r="H349" s="289"/>
      <c r="I349" s="289"/>
      <c r="J349" s="289"/>
      <c r="K349" s="289"/>
      <c r="L349" s="289"/>
      <c r="M349" s="289"/>
      <c r="N349" s="289"/>
      <c r="O349" s="289"/>
      <c r="P349" s="292"/>
      <c r="Q349" s="289"/>
      <c r="R349" s="265"/>
      <c r="S349" s="298"/>
      <c r="T349" s="298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9"/>
      <c r="F350" s="289"/>
      <c r="G350" s="289"/>
      <c r="H350" s="289"/>
      <c r="I350" s="289"/>
      <c r="J350" s="289"/>
      <c r="K350" s="289"/>
      <c r="L350" s="289"/>
      <c r="M350" s="289"/>
      <c r="N350" s="289"/>
      <c r="O350" s="289"/>
      <c r="P350" s="292"/>
      <c r="Q350" s="289"/>
      <c r="R350" s="265"/>
      <c r="S350" s="298"/>
      <c r="T350" s="298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9"/>
      <c r="F351" s="289"/>
      <c r="G351" s="289"/>
      <c r="H351" s="289"/>
      <c r="I351" s="289"/>
      <c r="J351" s="289"/>
      <c r="K351" s="289"/>
      <c r="L351" s="289"/>
      <c r="M351" s="289"/>
      <c r="N351" s="289"/>
      <c r="O351" s="289"/>
      <c r="P351" s="292"/>
      <c r="Q351" s="289"/>
      <c r="R351" s="265"/>
      <c r="S351" s="298"/>
      <c r="T351" s="298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9"/>
      <c r="F352" s="289"/>
      <c r="G352" s="289"/>
      <c r="H352" s="289"/>
      <c r="I352" s="289"/>
      <c r="J352" s="289"/>
      <c r="K352" s="289"/>
      <c r="L352" s="289"/>
      <c r="M352" s="289"/>
      <c r="N352" s="289"/>
      <c r="O352" s="289"/>
      <c r="P352" s="292"/>
      <c r="Q352" s="289"/>
      <c r="R352" s="265"/>
      <c r="S352" s="298"/>
      <c r="T352" s="298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9"/>
      <c r="F353" s="289"/>
      <c r="G353" s="289"/>
      <c r="H353" s="289"/>
      <c r="I353" s="289"/>
      <c r="J353" s="289"/>
      <c r="K353" s="289"/>
      <c r="L353" s="289"/>
      <c r="M353" s="289"/>
      <c r="N353" s="289"/>
      <c r="O353" s="289"/>
      <c r="P353" s="292"/>
      <c r="Q353" s="289"/>
      <c r="R353" s="265"/>
      <c r="S353" s="298"/>
      <c r="T353" s="298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9"/>
      <c r="F354" s="289"/>
      <c r="G354" s="289"/>
      <c r="H354" s="289"/>
      <c r="I354" s="289"/>
      <c r="J354" s="289"/>
      <c r="K354" s="289"/>
      <c r="L354" s="289"/>
      <c r="M354" s="289"/>
      <c r="N354" s="289"/>
      <c r="O354" s="289"/>
      <c r="P354" s="292"/>
      <c r="Q354" s="289"/>
      <c r="R354" s="265"/>
      <c r="S354" s="298"/>
      <c r="T354" s="298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9"/>
      <c r="F355" s="289"/>
      <c r="G355" s="289"/>
      <c r="H355" s="289"/>
      <c r="I355" s="289"/>
      <c r="J355" s="289"/>
      <c r="K355" s="289"/>
      <c r="L355" s="289"/>
      <c r="M355" s="289"/>
      <c r="N355" s="289"/>
      <c r="O355" s="289"/>
      <c r="P355" s="292"/>
      <c r="Q355" s="289"/>
      <c r="R355" s="265"/>
      <c r="S355" s="298"/>
      <c r="T355" s="298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9"/>
      <c r="F356" s="289"/>
      <c r="G356" s="289"/>
      <c r="H356" s="289"/>
      <c r="I356" s="289"/>
      <c r="J356" s="289"/>
      <c r="K356" s="289"/>
      <c r="L356" s="289"/>
      <c r="M356" s="289"/>
      <c r="N356" s="289"/>
      <c r="O356" s="289"/>
      <c r="P356" s="292"/>
      <c r="Q356" s="289"/>
      <c r="R356" s="265"/>
      <c r="S356" s="298"/>
      <c r="T356" s="298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9"/>
      <c r="F357" s="289"/>
      <c r="G357" s="289"/>
      <c r="H357" s="289"/>
      <c r="I357" s="289"/>
      <c r="J357" s="289"/>
      <c r="K357" s="289"/>
      <c r="L357" s="289"/>
      <c r="M357" s="289"/>
      <c r="N357" s="289"/>
      <c r="O357" s="289"/>
      <c r="P357" s="292"/>
      <c r="Q357" s="289"/>
      <c r="R357" s="265"/>
      <c r="S357" s="298"/>
      <c r="T357" s="298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9"/>
      <c r="F358" s="289"/>
      <c r="G358" s="289"/>
      <c r="H358" s="289"/>
      <c r="I358" s="289"/>
      <c r="J358" s="289"/>
      <c r="K358" s="289"/>
      <c r="L358" s="289"/>
      <c r="M358" s="289"/>
      <c r="N358" s="289"/>
      <c r="O358" s="289"/>
      <c r="P358" s="292"/>
      <c r="Q358" s="289"/>
      <c r="R358" s="265"/>
      <c r="S358" s="298"/>
      <c r="T358" s="298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9"/>
      <c r="F359" s="289"/>
      <c r="G359" s="289"/>
      <c r="H359" s="289"/>
      <c r="I359" s="289"/>
      <c r="J359" s="289"/>
      <c r="K359" s="289"/>
      <c r="L359" s="289"/>
      <c r="M359" s="289"/>
      <c r="N359" s="289"/>
      <c r="O359" s="289"/>
      <c r="P359" s="292"/>
      <c r="Q359" s="289"/>
      <c r="R359" s="265"/>
      <c r="S359" s="298"/>
      <c r="T359" s="298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9"/>
      <c r="F360" s="289"/>
      <c r="G360" s="289"/>
      <c r="H360" s="289"/>
      <c r="I360" s="289"/>
      <c r="J360" s="289"/>
      <c r="K360" s="289"/>
      <c r="L360" s="289"/>
      <c r="M360" s="289"/>
      <c r="N360" s="289"/>
      <c r="O360" s="289"/>
      <c r="P360" s="292"/>
      <c r="Q360" s="289"/>
      <c r="R360" s="265"/>
      <c r="S360" s="298"/>
      <c r="T360" s="298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9"/>
      <c r="F361" s="289"/>
      <c r="G361" s="289"/>
      <c r="H361" s="289"/>
      <c r="I361" s="289"/>
      <c r="J361" s="289"/>
      <c r="K361" s="289"/>
      <c r="L361" s="289"/>
      <c r="M361" s="289"/>
      <c r="N361" s="289"/>
      <c r="O361" s="289"/>
      <c r="P361" s="292"/>
      <c r="Q361" s="289"/>
      <c r="R361" s="265"/>
      <c r="S361" s="298"/>
      <c r="T361" s="298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9"/>
      <c r="F362" s="289"/>
      <c r="G362" s="289"/>
      <c r="H362" s="289"/>
      <c r="I362" s="289"/>
      <c r="J362" s="289"/>
      <c r="K362" s="289"/>
      <c r="L362" s="289"/>
      <c r="M362" s="289"/>
      <c r="N362" s="289"/>
      <c r="O362" s="289"/>
      <c r="P362" s="292"/>
      <c r="Q362" s="289"/>
      <c r="R362" s="265"/>
      <c r="S362" s="298"/>
      <c r="T362" s="298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9"/>
      <c r="F363" s="289"/>
      <c r="G363" s="289"/>
      <c r="H363" s="289"/>
      <c r="I363" s="289"/>
      <c r="J363" s="289"/>
      <c r="K363" s="289"/>
      <c r="L363" s="289"/>
      <c r="M363" s="289"/>
      <c r="N363" s="289"/>
      <c r="O363" s="289"/>
      <c r="P363" s="292"/>
      <c r="Q363" s="289"/>
      <c r="R363" s="265"/>
      <c r="S363" s="298"/>
      <c r="T363" s="298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9"/>
      <c r="F364" s="289"/>
      <c r="G364" s="289"/>
      <c r="H364" s="289"/>
      <c r="I364" s="289"/>
      <c r="J364" s="289"/>
      <c r="K364" s="289"/>
      <c r="L364" s="289"/>
      <c r="M364" s="289"/>
      <c r="N364" s="289"/>
      <c r="O364" s="289"/>
      <c r="P364" s="292"/>
      <c r="Q364" s="289"/>
      <c r="R364" s="265"/>
      <c r="S364" s="298"/>
      <c r="T364" s="298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9"/>
      <c r="F365" s="289"/>
      <c r="G365" s="289"/>
      <c r="H365" s="289"/>
      <c r="I365" s="289"/>
      <c r="J365" s="289"/>
      <c r="K365" s="289"/>
      <c r="L365" s="289"/>
      <c r="M365" s="289"/>
      <c r="N365" s="289"/>
      <c r="O365" s="289"/>
      <c r="P365" s="292"/>
      <c r="Q365" s="289"/>
      <c r="R365" s="265"/>
      <c r="S365" s="298"/>
      <c r="T365" s="298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9"/>
      <c r="F366" s="289"/>
      <c r="G366" s="289"/>
      <c r="H366" s="289"/>
      <c r="I366" s="289"/>
      <c r="J366" s="289"/>
      <c r="K366" s="289"/>
      <c r="L366" s="289"/>
      <c r="M366" s="289"/>
      <c r="N366" s="289"/>
      <c r="O366" s="289"/>
      <c r="P366" s="292"/>
      <c r="Q366" s="289"/>
      <c r="R366" s="265"/>
      <c r="S366" s="298"/>
      <c r="T366" s="298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9"/>
      <c r="F367" s="289"/>
      <c r="G367" s="289"/>
      <c r="H367" s="289"/>
      <c r="I367" s="289"/>
      <c r="J367" s="289"/>
      <c r="K367" s="289"/>
      <c r="L367" s="289"/>
      <c r="M367" s="289"/>
      <c r="N367" s="289"/>
      <c r="O367" s="289"/>
      <c r="P367" s="292"/>
      <c r="Q367" s="289"/>
      <c r="R367" s="265"/>
      <c r="S367" s="298"/>
      <c r="T367" s="298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9"/>
      <c r="F368" s="289"/>
      <c r="G368" s="289"/>
      <c r="H368" s="289"/>
      <c r="I368" s="289"/>
      <c r="J368" s="289"/>
      <c r="K368" s="289"/>
      <c r="L368" s="289"/>
      <c r="M368" s="289"/>
      <c r="N368" s="289"/>
      <c r="O368" s="289"/>
      <c r="P368" s="292"/>
      <c r="Q368" s="289"/>
      <c r="R368" s="265"/>
      <c r="S368" s="298"/>
      <c r="T368" s="298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9"/>
      <c r="F369" s="289"/>
      <c r="G369" s="289"/>
      <c r="H369" s="289"/>
      <c r="I369" s="289"/>
      <c r="J369" s="289"/>
      <c r="K369" s="289"/>
      <c r="L369" s="289"/>
      <c r="M369" s="289"/>
      <c r="N369" s="289"/>
      <c r="O369" s="289"/>
      <c r="P369" s="292"/>
      <c r="Q369" s="289"/>
      <c r="R369" s="265"/>
      <c r="S369" s="298"/>
      <c r="T369" s="298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9"/>
      <c r="F370" s="289"/>
      <c r="G370" s="289"/>
      <c r="H370" s="289"/>
      <c r="I370" s="289"/>
      <c r="J370" s="289"/>
      <c r="K370" s="289"/>
      <c r="L370" s="289"/>
      <c r="M370" s="289"/>
      <c r="N370" s="289"/>
      <c r="O370" s="289"/>
      <c r="P370" s="292"/>
      <c r="Q370" s="289"/>
      <c r="R370" s="265"/>
      <c r="S370" s="298"/>
      <c r="T370" s="298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9"/>
      <c r="F371" s="289"/>
      <c r="G371" s="289"/>
      <c r="H371" s="289"/>
      <c r="I371" s="289"/>
      <c r="J371" s="289"/>
      <c r="K371" s="289"/>
      <c r="L371" s="289"/>
      <c r="M371" s="289"/>
      <c r="N371" s="289"/>
      <c r="O371" s="289"/>
      <c r="P371" s="292"/>
      <c r="Q371" s="289"/>
      <c r="R371" s="265"/>
      <c r="S371" s="298"/>
      <c r="T371" s="298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9"/>
      <c r="F372" s="289"/>
      <c r="G372" s="289"/>
      <c r="H372" s="289"/>
      <c r="I372" s="289"/>
      <c r="J372" s="289"/>
      <c r="K372" s="289"/>
      <c r="L372" s="289"/>
      <c r="M372" s="289"/>
      <c r="N372" s="289"/>
      <c r="O372" s="289"/>
      <c r="P372" s="292"/>
      <c r="Q372" s="289"/>
      <c r="R372" s="265"/>
      <c r="S372" s="298"/>
      <c r="T372" s="298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9"/>
      <c r="F373" s="289"/>
      <c r="G373" s="289"/>
      <c r="H373" s="289"/>
      <c r="I373" s="289"/>
      <c r="J373" s="289"/>
      <c r="K373" s="289"/>
      <c r="L373" s="289"/>
      <c r="M373" s="289"/>
      <c r="N373" s="289"/>
      <c r="O373" s="289"/>
      <c r="P373" s="292"/>
      <c r="Q373" s="289"/>
      <c r="R373" s="265"/>
      <c r="S373" s="298"/>
      <c r="T373" s="298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9"/>
      <c r="F374" s="289"/>
      <c r="G374" s="289"/>
      <c r="H374" s="289"/>
      <c r="I374" s="289"/>
      <c r="J374" s="289"/>
      <c r="K374" s="289"/>
      <c r="L374" s="289"/>
      <c r="M374" s="289"/>
      <c r="N374" s="289"/>
      <c r="O374" s="289"/>
      <c r="P374" s="292"/>
      <c r="Q374" s="289"/>
      <c r="R374" s="265"/>
      <c r="S374" s="298"/>
      <c r="T374" s="298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9"/>
      <c r="F375" s="289"/>
      <c r="G375" s="289"/>
      <c r="H375" s="289"/>
      <c r="I375" s="289"/>
      <c r="J375" s="289"/>
      <c r="K375" s="289"/>
      <c r="L375" s="289"/>
      <c r="M375" s="289"/>
      <c r="N375" s="289"/>
      <c r="O375" s="289"/>
      <c r="P375" s="292"/>
      <c r="Q375" s="289"/>
      <c r="R375" s="265"/>
      <c r="S375" s="298"/>
      <c r="T375" s="298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9"/>
      <c r="F376" s="289"/>
      <c r="G376" s="289"/>
      <c r="H376" s="289"/>
      <c r="I376" s="289"/>
      <c r="J376" s="289"/>
      <c r="K376" s="289"/>
      <c r="L376" s="289"/>
      <c r="M376" s="289"/>
      <c r="N376" s="289"/>
      <c r="O376" s="289"/>
      <c r="P376" s="292"/>
      <c r="Q376" s="289"/>
      <c r="R376" s="265"/>
      <c r="S376" s="298"/>
      <c r="T376" s="298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9"/>
      <c r="F377" s="289"/>
      <c r="G377" s="289"/>
      <c r="H377" s="289"/>
      <c r="I377" s="289"/>
      <c r="J377" s="289"/>
      <c r="K377" s="289"/>
      <c r="L377" s="289"/>
      <c r="M377" s="289"/>
      <c r="N377" s="289"/>
      <c r="O377" s="289"/>
      <c r="P377" s="292"/>
      <c r="Q377" s="289"/>
      <c r="R377" s="265"/>
      <c r="S377" s="298"/>
      <c r="T377" s="298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9"/>
      <c r="F378" s="289"/>
      <c r="G378" s="289"/>
      <c r="H378" s="289"/>
      <c r="I378" s="289"/>
      <c r="J378" s="289"/>
      <c r="K378" s="289"/>
      <c r="L378" s="289"/>
      <c r="M378" s="289"/>
      <c r="N378" s="289"/>
      <c r="O378" s="289"/>
      <c r="P378" s="292"/>
      <c r="Q378" s="289"/>
      <c r="R378" s="265"/>
      <c r="S378" s="298"/>
      <c r="T378" s="298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9"/>
      <c r="F379" s="289"/>
      <c r="G379" s="289"/>
      <c r="H379" s="289"/>
      <c r="I379" s="289"/>
      <c r="J379" s="289"/>
      <c r="K379" s="289"/>
      <c r="L379" s="289"/>
      <c r="M379" s="289"/>
      <c r="N379" s="289"/>
      <c r="O379" s="289"/>
      <c r="P379" s="292"/>
      <c r="Q379" s="289"/>
      <c r="R379" s="265"/>
      <c r="S379" s="298"/>
      <c r="T379" s="298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9"/>
      <c r="F380" s="289"/>
      <c r="G380" s="289"/>
      <c r="H380" s="289"/>
      <c r="I380" s="289"/>
      <c r="J380" s="289"/>
      <c r="K380" s="289"/>
      <c r="L380" s="289"/>
      <c r="M380" s="289"/>
      <c r="N380" s="289"/>
      <c r="O380" s="289"/>
      <c r="P380" s="292"/>
      <c r="Q380" s="289"/>
      <c r="R380" s="265"/>
      <c r="S380" s="298"/>
      <c r="T380" s="298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9"/>
      <c r="F381" s="289"/>
      <c r="G381" s="289"/>
      <c r="H381" s="289"/>
      <c r="I381" s="289"/>
      <c r="J381" s="289"/>
      <c r="K381" s="289"/>
      <c r="L381" s="289"/>
      <c r="M381" s="289"/>
      <c r="N381" s="289"/>
      <c r="O381" s="289"/>
      <c r="P381" s="292"/>
      <c r="Q381" s="289"/>
      <c r="R381" s="265"/>
      <c r="S381" s="298"/>
      <c r="T381" s="298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9"/>
      <c r="F382" s="289"/>
      <c r="G382" s="289"/>
      <c r="H382" s="289"/>
      <c r="I382" s="289"/>
      <c r="J382" s="289"/>
      <c r="K382" s="289"/>
      <c r="L382" s="289"/>
      <c r="M382" s="289"/>
      <c r="N382" s="289"/>
      <c r="O382" s="289"/>
      <c r="P382" s="292"/>
      <c r="Q382" s="289"/>
      <c r="R382" s="265"/>
      <c r="S382" s="298"/>
      <c r="T382" s="298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9"/>
      <c r="F383" s="289"/>
      <c r="G383" s="289"/>
      <c r="H383" s="289"/>
      <c r="I383" s="289"/>
      <c r="J383" s="289"/>
      <c r="K383" s="289"/>
      <c r="L383" s="289"/>
      <c r="M383" s="289"/>
      <c r="N383" s="289"/>
      <c r="O383" s="289"/>
      <c r="P383" s="292"/>
      <c r="Q383" s="289"/>
      <c r="R383" s="265"/>
      <c r="S383" s="298"/>
      <c r="T383" s="298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9"/>
      <c r="F384" s="289"/>
      <c r="G384" s="289"/>
      <c r="H384" s="289"/>
      <c r="I384" s="289"/>
      <c r="J384" s="289"/>
      <c r="K384" s="289"/>
      <c r="L384" s="289"/>
      <c r="M384" s="289"/>
      <c r="N384" s="289"/>
      <c r="O384" s="289"/>
      <c r="P384" s="292"/>
      <c r="Q384" s="289"/>
      <c r="R384" s="265"/>
      <c r="S384" s="298"/>
      <c r="T384" s="298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9"/>
      <c r="F385" s="289"/>
      <c r="G385" s="289"/>
      <c r="H385" s="289"/>
      <c r="I385" s="289"/>
      <c r="J385" s="289"/>
      <c r="K385" s="289"/>
      <c r="L385" s="289"/>
      <c r="M385" s="289"/>
      <c r="N385" s="289"/>
      <c r="O385" s="289"/>
      <c r="P385" s="292"/>
      <c r="Q385" s="289"/>
      <c r="R385" s="265"/>
      <c r="S385" s="298"/>
      <c r="T385" s="298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9"/>
      <c r="F386" s="289"/>
      <c r="G386" s="289"/>
      <c r="H386" s="289"/>
      <c r="I386" s="289"/>
      <c r="J386" s="289"/>
      <c r="K386" s="289"/>
      <c r="L386" s="289"/>
      <c r="M386" s="289"/>
      <c r="N386" s="289"/>
      <c r="O386" s="289"/>
      <c r="P386" s="292"/>
      <c r="Q386" s="289"/>
      <c r="R386" s="265"/>
      <c r="S386" s="298"/>
      <c r="T386" s="298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9"/>
      <c r="F387" s="289"/>
      <c r="G387" s="289"/>
      <c r="H387" s="289"/>
      <c r="I387" s="289"/>
      <c r="J387" s="289"/>
      <c r="K387" s="289"/>
      <c r="L387" s="289"/>
      <c r="M387" s="289"/>
      <c r="N387" s="289"/>
      <c r="O387" s="289"/>
      <c r="P387" s="292"/>
      <c r="Q387" s="289"/>
      <c r="R387" s="265"/>
      <c r="S387" s="298"/>
      <c r="T387" s="298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9"/>
      <c r="F388" s="289"/>
      <c r="G388" s="289"/>
      <c r="H388" s="289"/>
      <c r="I388" s="289"/>
      <c r="J388" s="289"/>
      <c r="K388" s="289"/>
      <c r="L388" s="289"/>
      <c r="M388" s="289"/>
      <c r="N388" s="289"/>
      <c r="O388" s="289"/>
      <c r="P388" s="292"/>
      <c r="Q388" s="289"/>
      <c r="R388" s="265"/>
      <c r="S388" s="298"/>
      <c r="T388" s="298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9"/>
      <c r="F389" s="289"/>
      <c r="G389" s="289"/>
      <c r="H389" s="289"/>
      <c r="I389" s="289"/>
      <c r="J389" s="289"/>
      <c r="K389" s="289"/>
      <c r="L389" s="289"/>
      <c r="M389" s="289"/>
      <c r="N389" s="289"/>
      <c r="O389" s="289"/>
      <c r="P389" s="292"/>
      <c r="Q389" s="289"/>
      <c r="R389" s="265"/>
      <c r="S389" s="298"/>
      <c r="T389" s="298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9"/>
      <c r="F390" s="289"/>
      <c r="G390" s="289"/>
      <c r="H390" s="289"/>
      <c r="I390" s="289"/>
      <c r="J390" s="289"/>
      <c r="K390" s="289"/>
      <c r="L390" s="289"/>
      <c r="M390" s="289"/>
      <c r="N390" s="289"/>
      <c r="O390" s="289"/>
      <c r="P390" s="292"/>
      <c r="Q390" s="289"/>
      <c r="R390" s="265"/>
      <c r="S390" s="298"/>
      <c r="T390" s="298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9"/>
      <c r="F391" s="289"/>
      <c r="G391" s="289"/>
      <c r="H391" s="289"/>
      <c r="I391" s="289"/>
      <c r="J391" s="289"/>
      <c r="K391" s="289"/>
      <c r="L391" s="289"/>
      <c r="M391" s="289"/>
      <c r="N391" s="289"/>
      <c r="O391" s="289"/>
      <c r="P391" s="292"/>
      <c r="Q391" s="289"/>
      <c r="R391" s="265"/>
      <c r="S391" s="298"/>
      <c r="T391" s="298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9"/>
      <c r="F392" s="289"/>
      <c r="G392" s="289"/>
      <c r="H392" s="289"/>
      <c r="I392" s="289"/>
      <c r="J392" s="289"/>
      <c r="K392" s="289"/>
      <c r="L392" s="289"/>
      <c r="M392" s="289"/>
      <c r="N392" s="289"/>
      <c r="O392" s="289"/>
      <c r="P392" s="292"/>
      <c r="Q392" s="289"/>
      <c r="R392" s="265"/>
      <c r="S392" s="298"/>
      <c r="T392" s="298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9"/>
      <c r="F393" s="289"/>
      <c r="G393" s="289"/>
      <c r="H393" s="289"/>
      <c r="I393" s="289"/>
      <c r="J393" s="289"/>
      <c r="K393" s="289"/>
      <c r="L393" s="289"/>
      <c r="M393" s="289"/>
      <c r="N393" s="289"/>
      <c r="O393" s="289"/>
      <c r="P393" s="292"/>
      <c r="Q393" s="289"/>
      <c r="R393" s="265"/>
      <c r="S393" s="298"/>
      <c r="T393" s="298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9"/>
      <c r="F394" s="289"/>
      <c r="G394" s="289"/>
      <c r="H394" s="289"/>
      <c r="I394" s="289"/>
      <c r="J394" s="289"/>
      <c r="K394" s="289"/>
      <c r="L394" s="289"/>
      <c r="M394" s="289"/>
      <c r="N394" s="289"/>
      <c r="O394" s="289"/>
      <c r="P394" s="292"/>
      <c r="Q394" s="289"/>
      <c r="R394" s="265"/>
      <c r="S394" s="298"/>
      <c r="T394" s="298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9"/>
      <c r="F395" s="289"/>
      <c r="G395" s="289"/>
      <c r="H395" s="289"/>
      <c r="I395" s="289"/>
      <c r="J395" s="289"/>
      <c r="K395" s="289"/>
      <c r="L395" s="289"/>
      <c r="M395" s="289"/>
      <c r="N395" s="289"/>
      <c r="O395" s="289"/>
      <c r="P395" s="292"/>
      <c r="Q395" s="289"/>
      <c r="R395" s="265"/>
      <c r="S395" s="298"/>
      <c r="T395" s="298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9"/>
      <c r="F396" s="289"/>
      <c r="G396" s="289"/>
      <c r="H396" s="289"/>
      <c r="I396" s="289"/>
      <c r="J396" s="289"/>
      <c r="K396" s="289"/>
      <c r="L396" s="289"/>
      <c r="M396" s="289"/>
      <c r="N396" s="289"/>
      <c r="O396" s="289"/>
      <c r="P396" s="292"/>
      <c r="Q396" s="289"/>
      <c r="R396" s="265"/>
      <c r="S396" s="298"/>
      <c r="T396" s="298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9"/>
      <c r="F397" s="289"/>
      <c r="G397" s="289"/>
      <c r="H397" s="289"/>
      <c r="I397" s="289"/>
      <c r="J397" s="289"/>
      <c r="K397" s="289"/>
      <c r="L397" s="289"/>
      <c r="M397" s="289"/>
      <c r="N397" s="289"/>
      <c r="O397" s="289"/>
      <c r="P397" s="292"/>
      <c r="Q397" s="289"/>
      <c r="R397" s="265"/>
      <c r="S397" s="298"/>
      <c r="T397" s="298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9"/>
      <c r="F398" s="289"/>
      <c r="G398" s="289"/>
      <c r="H398" s="289"/>
      <c r="I398" s="289"/>
      <c r="J398" s="289"/>
      <c r="K398" s="289"/>
      <c r="L398" s="289"/>
      <c r="M398" s="289"/>
      <c r="N398" s="289"/>
      <c r="O398" s="289"/>
      <c r="P398" s="292"/>
      <c r="Q398" s="289"/>
      <c r="R398" s="265"/>
      <c r="S398" s="298"/>
      <c r="T398" s="298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9"/>
      <c r="F399" s="289"/>
      <c r="G399" s="289"/>
      <c r="H399" s="289"/>
      <c r="I399" s="289"/>
      <c r="J399" s="289"/>
      <c r="K399" s="289"/>
      <c r="L399" s="289"/>
      <c r="M399" s="289"/>
      <c r="N399" s="289"/>
      <c r="O399" s="289"/>
      <c r="P399" s="292"/>
      <c r="Q399" s="289"/>
      <c r="R399" s="265"/>
      <c r="S399" s="298"/>
      <c r="T399" s="298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9"/>
      <c r="F400" s="289"/>
      <c r="G400" s="289"/>
      <c r="H400" s="289"/>
      <c r="I400" s="289"/>
      <c r="J400" s="289"/>
      <c r="K400" s="289"/>
      <c r="L400" s="289"/>
      <c r="M400" s="289"/>
      <c r="N400" s="289"/>
      <c r="O400" s="289"/>
      <c r="P400" s="292"/>
      <c r="Q400" s="289"/>
      <c r="R400" s="265"/>
      <c r="S400" s="298"/>
      <c r="T400" s="298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9"/>
      <c r="F401" s="289"/>
      <c r="G401" s="289"/>
      <c r="H401" s="289"/>
      <c r="I401" s="289"/>
      <c r="J401" s="289"/>
      <c r="K401" s="289"/>
      <c r="L401" s="289"/>
      <c r="M401" s="289"/>
      <c r="N401" s="289"/>
      <c r="O401" s="289"/>
      <c r="P401" s="292"/>
      <c r="Q401" s="289"/>
      <c r="R401" s="265"/>
      <c r="S401" s="298"/>
      <c r="T401" s="298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9"/>
      <c r="F402" s="289"/>
      <c r="G402" s="289"/>
      <c r="H402" s="289"/>
      <c r="I402" s="289"/>
      <c r="J402" s="289"/>
      <c r="K402" s="289"/>
      <c r="L402" s="289"/>
      <c r="M402" s="289"/>
      <c r="N402" s="289"/>
      <c r="O402" s="289"/>
      <c r="P402" s="292"/>
      <c r="Q402" s="289"/>
      <c r="R402" s="265"/>
      <c r="S402" s="298"/>
      <c r="T402" s="298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9"/>
      <c r="F403" s="289"/>
      <c r="G403" s="289"/>
      <c r="H403" s="289"/>
      <c r="I403" s="289"/>
      <c r="J403" s="289"/>
      <c r="K403" s="289"/>
      <c r="L403" s="289"/>
      <c r="M403" s="289"/>
      <c r="N403" s="289"/>
      <c r="O403" s="289"/>
      <c r="P403" s="292"/>
      <c r="Q403" s="289"/>
      <c r="R403" s="265"/>
      <c r="S403" s="298"/>
      <c r="T403" s="298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9"/>
      <c r="F404" s="289"/>
      <c r="G404" s="289"/>
      <c r="H404" s="289"/>
      <c r="I404" s="289"/>
      <c r="J404" s="289"/>
      <c r="K404" s="289"/>
      <c r="L404" s="289"/>
      <c r="M404" s="289"/>
      <c r="N404" s="289"/>
      <c r="O404" s="289"/>
      <c r="P404" s="292"/>
      <c r="Q404" s="289"/>
      <c r="R404" s="265"/>
      <c r="S404" s="298"/>
      <c r="T404" s="298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9"/>
      <c r="F405" s="289"/>
      <c r="G405" s="289"/>
      <c r="H405" s="289"/>
      <c r="I405" s="289"/>
      <c r="J405" s="289"/>
      <c r="K405" s="289"/>
      <c r="L405" s="289"/>
      <c r="M405" s="289"/>
      <c r="N405" s="289"/>
      <c r="O405" s="289"/>
      <c r="P405" s="292"/>
      <c r="Q405" s="289"/>
      <c r="R405" s="265"/>
      <c r="S405" s="298"/>
      <c r="T405" s="298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9"/>
      <c r="F406" s="289"/>
      <c r="G406" s="289"/>
      <c r="H406" s="289"/>
      <c r="I406" s="289"/>
      <c r="J406" s="289"/>
      <c r="K406" s="289"/>
      <c r="L406" s="289"/>
      <c r="M406" s="289"/>
      <c r="N406" s="289"/>
      <c r="O406" s="289"/>
      <c r="P406" s="292"/>
      <c r="Q406" s="289"/>
      <c r="R406" s="265"/>
      <c r="S406" s="298"/>
      <c r="T406" s="298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9"/>
      <c r="F407" s="289"/>
      <c r="G407" s="289"/>
      <c r="H407" s="289"/>
      <c r="I407" s="289"/>
      <c r="J407" s="289"/>
      <c r="K407" s="289"/>
      <c r="L407" s="289"/>
      <c r="M407" s="289"/>
      <c r="N407" s="289"/>
      <c r="O407" s="289"/>
      <c r="P407" s="292"/>
      <c r="Q407" s="289"/>
      <c r="R407" s="265"/>
      <c r="S407" s="298"/>
      <c r="T407" s="298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9"/>
      <c r="F408" s="289"/>
      <c r="G408" s="289"/>
      <c r="H408" s="289"/>
      <c r="I408" s="289"/>
      <c r="J408" s="289"/>
      <c r="K408" s="289"/>
      <c r="L408" s="289"/>
      <c r="M408" s="289"/>
      <c r="N408" s="289"/>
      <c r="O408" s="289"/>
      <c r="P408" s="292"/>
      <c r="Q408" s="289"/>
      <c r="R408" s="265"/>
      <c r="S408" s="298"/>
      <c r="T408" s="298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9"/>
      <c r="F409" s="289"/>
      <c r="G409" s="289"/>
      <c r="H409" s="289"/>
      <c r="I409" s="289"/>
      <c r="J409" s="289"/>
      <c r="K409" s="289"/>
      <c r="L409" s="289"/>
      <c r="M409" s="289"/>
      <c r="N409" s="289"/>
      <c r="O409" s="289"/>
      <c r="P409" s="292"/>
      <c r="Q409" s="289"/>
      <c r="R409" s="265"/>
      <c r="S409" s="298"/>
      <c r="T409" s="298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9"/>
      <c r="F410" s="289"/>
      <c r="G410" s="289"/>
      <c r="H410" s="289"/>
      <c r="I410" s="289"/>
      <c r="J410" s="289"/>
      <c r="K410" s="289"/>
      <c r="L410" s="289"/>
      <c r="M410" s="289"/>
      <c r="N410" s="289"/>
      <c r="O410" s="289"/>
      <c r="P410" s="292"/>
      <c r="Q410" s="289"/>
      <c r="R410" s="265"/>
      <c r="S410" s="298"/>
      <c r="T410" s="298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9"/>
      <c r="F411" s="289"/>
      <c r="G411" s="289"/>
      <c r="H411" s="289"/>
      <c r="I411" s="289"/>
      <c r="J411" s="289"/>
      <c r="K411" s="289"/>
      <c r="L411" s="289"/>
      <c r="M411" s="289"/>
      <c r="N411" s="289"/>
      <c r="O411" s="289"/>
      <c r="P411" s="292"/>
      <c r="Q411" s="289"/>
      <c r="R411" s="265"/>
      <c r="S411" s="298"/>
      <c r="T411" s="298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9"/>
      <c r="F412" s="289"/>
      <c r="G412" s="289"/>
      <c r="H412" s="289"/>
      <c r="I412" s="289"/>
      <c r="J412" s="289"/>
      <c r="K412" s="289"/>
      <c r="L412" s="289"/>
      <c r="M412" s="289"/>
      <c r="N412" s="289"/>
      <c r="O412" s="289"/>
      <c r="P412" s="292"/>
      <c r="Q412" s="289"/>
      <c r="R412" s="265"/>
      <c r="S412" s="298"/>
      <c r="T412" s="298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9"/>
      <c r="F413" s="289"/>
      <c r="G413" s="289"/>
      <c r="H413" s="289"/>
      <c r="I413" s="289"/>
      <c r="J413" s="289"/>
      <c r="K413" s="289"/>
      <c r="L413" s="289"/>
      <c r="M413" s="289"/>
      <c r="N413" s="289"/>
      <c r="O413" s="289"/>
      <c r="P413" s="292"/>
      <c r="Q413" s="289"/>
      <c r="R413" s="265"/>
      <c r="S413" s="298"/>
      <c r="T413" s="298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9"/>
      <c r="F414" s="289"/>
      <c r="G414" s="289"/>
      <c r="H414" s="289"/>
      <c r="I414" s="289"/>
      <c r="J414" s="289"/>
      <c r="K414" s="289"/>
      <c r="L414" s="289"/>
      <c r="M414" s="289"/>
      <c r="N414" s="289"/>
      <c r="O414" s="289"/>
      <c r="P414" s="292"/>
      <c r="Q414" s="289"/>
      <c r="R414" s="265"/>
      <c r="S414" s="298"/>
      <c r="T414" s="298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9"/>
      <c r="F415" s="289"/>
      <c r="G415" s="289"/>
      <c r="H415" s="289"/>
      <c r="I415" s="289"/>
      <c r="J415" s="289"/>
      <c r="K415" s="289"/>
      <c r="L415" s="289"/>
      <c r="M415" s="289"/>
      <c r="N415" s="289"/>
      <c r="O415" s="289"/>
      <c r="P415" s="292"/>
      <c r="Q415" s="289"/>
      <c r="R415" s="265"/>
      <c r="S415" s="298"/>
      <c r="T415" s="298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9"/>
      <c r="F416" s="289"/>
      <c r="G416" s="289"/>
      <c r="H416" s="289"/>
      <c r="I416" s="289"/>
      <c r="J416" s="289"/>
      <c r="K416" s="289"/>
      <c r="L416" s="289"/>
      <c r="M416" s="289"/>
      <c r="N416" s="289"/>
      <c r="O416" s="289"/>
      <c r="P416" s="292"/>
      <c r="Q416" s="289"/>
      <c r="R416" s="265"/>
      <c r="S416" s="298"/>
      <c r="T416" s="298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9"/>
      <c r="F417" s="289"/>
      <c r="G417" s="289"/>
      <c r="H417" s="289"/>
      <c r="I417" s="289"/>
      <c r="J417" s="289"/>
      <c r="K417" s="289"/>
      <c r="L417" s="289"/>
      <c r="M417" s="289"/>
      <c r="N417" s="289"/>
      <c r="O417" s="289"/>
      <c r="P417" s="292"/>
      <c r="Q417" s="289"/>
      <c r="R417" s="265"/>
      <c r="S417" s="298"/>
      <c r="T417" s="298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9"/>
      <c r="F418" s="289"/>
      <c r="G418" s="289"/>
      <c r="H418" s="289"/>
      <c r="I418" s="289"/>
      <c r="J418" s="289"/>
      <c r="K418" s="289"/>
      <c r="L418" s="289"/>
      <c r="M418" s="289"/>
      <c r="N418" s="289"/>
      <c r="O418" s="289"/>
      <c r="P418" s="292"/>
      <c r="Q418" s="289"/>
      <c r="R418" s="265"/>
      <c r="S418" s="298"/>
      <c r="T418" s="298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9"/>
      <c r="F419" s="289"/>
      <c r="G419" s="289"/>
      <c r="H419" s="289"/>
      <c r="I419" s="289"/>
      <c r="J419" s="289"/>
      <c r="K419" s="289"/>
      <c r="L419" s="289"/>
      <c r="M419" s="289"/>
      <c r="N419" s="289"/>
      <c r="O419" s="289"/>
      <c r="P419" s="292"/>
      <c r="Q419" s="289"/>
      <c r="R419" s="265"/>
      <c r="S419" s="298"/>
      <c r="T419" s="298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9"/>
      <c r="F420" s="289"/>
      <c r="G420" s="289"/>
      <c r="H420" s="289"/>
      <c r="I420" s="289"/>
      <c r="J420" s="289"/>
      <c r="K420" s="289"/>
      <c r="L420" s="289"/>
      <c r="M420" s="289"/>
      <c r="N420" s="289"/>
      <c r="O420" s="289"/>
      <c r="P420" s="292"/>
      <c r="Q420" s="289"/>
      <c r="R420" s="265"/>
      <c r="S420" s="298"/>
      <c r="T420" s="298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9"/>
      <c r="F421" s="289"/>
      <c r="G421" s="289"/>
      <c r="H421" s="289"/>
      <c r="I421" s="289"/>
      <c r="J421" s="289"/>
      <c r="K421" s="289"/>
      <c r="L421" s="289"/>
      <c r="M421" s="289"/>
      <c r="N421" s="289"/>
      <c r="O421" s="289"/>
      <c r="P421" s="292"/>
      <c r="Q421" s="289"/>
      <c r="R421" s="265"/>
      <c r="S421" s="298"/>
      <c r="T421" s="298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9"/>
      <c r="F422" s="289"/>
      <c r="G422" s="289"/>
      <c r="H422" s="289"/>
      <c r="I422" s="289"/>
      <c r="J422" s="289"/>
      <c r="K422" s="289"/>
      <c r="L422" s="289"/>
      <c r="M422" s="289"/>
      <c r="N422" s="289"/>
      <c r="O422" s="289"/>
      <c r="P422" s="292"/>
      <c r="Q422" s="289"/>
      <c r="R422" s="265"/>
      <c r="S422" s="298"/>
      <c r="T422" s="298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9"/>
      <c r="F423" s="289"/>
      <c r="G423" s="289"/>
      <c r="H423" s="289"/>
      <c r="I423" s="289"/>
      <c r="J423" s="289"/>
      <c r="K423" s="289"/>
      <c r="L423" s="289"/>
      <c r="M423" s="289"/>
      <c r="N423" s="289"/>
      <c r="O423" s="289"/>
      <c r="P423" s="292"/>
      <c r="Q423" s="289"/>
      <c r="R423" s="265"/>
      <c r="S423" s="298"/>
      <c r="T423" s="298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9"/>
      <c r="F424" s="289"/>
      <c r="G424" s="289"/>
      <c r="H424" s="289"/>
      <c r="I424" s="289"/>
      <c r="J424" s="289"/>
      <c r="K424" s="289"/>
      <c r="L424" s="289"/>
      <c r="M424" s="289"/>
      <c r="N424" s="289"/>
      <c r="O424" s="289"/>
      <c r="P424" s="292"/>
      <c r="Q424" s="289"/>
      <c r="R424" s="265"/>
      <c r="S424" s="298"/>
      <c r="T424" s="298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9"/>
      <c r="F425" s="289"/>
      <c r="G425" s="289"/>
      <c r="H425" s="289"/>
      <c r="I425" s="289"/>
      <c r="J425" s="289"/>
      <c r="K425" s="289"/>
      <c r="L425" s="289"/>
      <c r="M425" s="289"/>
      <c r="N425" s="289"/>
      <c r="O425" s="289"/>
      <c r="P425" s="292"/>
      <c r="Q425" s="289"/>
      <c r="R425" s="265"/>
      <c r="S425" s="298"/>
      <c r="T425" s="298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9"/>
      <c r="F426" s="289"/>
      <c r="G426" s="289"/>
      <c r="H426" s="289"/>
      <c r="I426" s="289"/>
      <c r="J426" s="289"/>
      <c r="K426" s="289"/>
      <c r="L426" s="289"/>
      <c r="M426" s="289"/>
      <c r="N426" s="289"/>
      <c r="O426" s="289"/>
      <c r="P426" s="292"/>
      <c r="Q426" s="289"/>
      <c r="R426" s="265"/>
      <c r="S426" s="298"/>
      <c r="T426" s="298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9"/>
      <c r="F427" s="289"/>
      <c r="G427" s="289"/>
      <c r="H427" s="289"/>
      <c r="I427" s="289"/>
      <c r="J427" s="289"/>
      <c r="K427" s="289"/>
      <c r="L427" s="289"/>
      <c r="M427" s="289"/>
      <c r="N427" s="289"/>
      <c r="O427" s="289"/>
      <c r="P427" s="292"/>
      <c r="Q427" s="289"/>
      <c r="R427" s="265"/>
      <c r="S427" s="298"/>
      <c r="T427" s="298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9"/>
      <c r="F428" s="289"/>
      <c r="G428" s="289"/>
      <c r="H428" s="289"/>
      <c r="I428" s="289"/>
      <c r="J428" s="289"/>
      <c r="K428" s="289"/>
      <c r="L428" s="289"/>
      <c r="M428" s="289"/>
      <c r="N428" s="289"/>
      <c r="O428" s="289"/>
      <c r="P428" s="292"/>
      <c r="Q428" s="289"/>
      <c r="R428" s="265"/>
      <c r="S428" s="298"/>
      <c r="T428" s="298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9"/>
      <c r="F429" s="289"/>
      <c r="G429" s="289"/>
      <c r="H429" s="289"/>
      <c r="I429" s="289"/>
      <c r="J429" s="289"/>
      <c r="K429" s="289"/>
      <c r="L429" s="289"/>
      <c r="M429" s="289"/>
      <c r="N429" s="289"/>
      <c r="O429" s="289"/>
      <c r="P429" s="292"/>
      <c r="Q429" s="289"/>
      <c r="R429" s="265"/>
      <c r="S429" s="298"/>
      <c r="T429" s="298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9"/>
      <c r="F430" s="289"/>
      <c r="G430" s="289"/>
      <c r="H430" s="289"/>
      <c r="I430" s="289"/>
      <c r="J430" s="289"/>
      <c r="K430" s="289"/>
      <c r="L430" s="289"/>
      <c r="M430" s="289"/>
      <c r="N430" s="289"/>
      <c r="O430" s="289"/>
      <c r="P430" s="292"/>
      <c r="Q430" s="289"/>
      <c r="R430" s="265"/>
      <c r="S430" s="298"/>
      <c r="T430" s="298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9"/>
      <c r="F431" s="289"/>
      <c r="G431" s="289"/>
      <c r="H431" s="289"/>
      <c r="I431" s="289"/>
      <c r="J431" s="289"/>
      <c r="K431" s="289"/>
      <c r="L431" s="289"/>
      <c r="M431" s="289"/>
      <c r="N431" s="289"/>
      <c r="O431" s="289"/>
      <c r="P431" s="292"/>
      <c r="Q431" s="289"/>
      <c r="R431" s="265"/>
      <c r="S431" s="298"/>
      <c r="T431" s="298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9"/>
      <c r="F432" s="289"/>
      <c r="G432" s="289"/>
      <c r="H432" s="289"/>
      <c r="I432" s="289"/>
      <c r="J432" s="289"/>
      <c r="K432" s="289"/>
      <c r="L432" s="289"/>
      <c r="M432" s="289"/>
      <c r="N432" s="289"/>
      <c r="O432" s="289"/>
      <c r="P432" s="292"/>
      <c r="Q432" s="289"/>
      <c r="R432" s="265"/>
      <c r="S432" s="298"/>
      <c r="T432" s="298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9"/>
      <c r="F433" s="289"/>
      <c r="G433" s="289"/>
      <c r="H433" s="289"/>
      <c r="I433" s="289"/>
      <c r="J433" s="289"/>
      <c r="K433" s="289"/>
      <c r="L433" s="289"/>
      <c r="M433" s="289"/>
      <c r="N433" s="289"/>
      <c r="O433" s="289"/>
      <c r="P433" s="292"/>
      <c r="Q433" s="289"/>
      <c r="R433" s="265"/>
      <c r="S433" s="298"/>
      <c r="T433" s="298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9"/>
      <c r="F434" s="289"/>
      <c r="G434" s="289"/>
      <c r="H434" s="289"/>
      <c r="I434" s="289"/>
      <c r="J434" s="289"/>
      <c r="K434" s="289"/>
      <c r="L434" s="289"/>
      <c r="M434" s="289"/>
      <c r="N434" s="289"/>
      <c r="O434" s="289"/>
      <c r="P434" s="292"/>
      <c r="Q434" s="289"/>
      <c r="R434" s="265"/>
      <c r="S434" s="298"/>
      <c r="T434" s="298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9"/>
      <c r="F435" s="289"/>
      <c r="G435" s="289"/>
      <c r="H435" s="289"/>
      <c r="I435" s="289"/>
      <c r="J435" s="289"/>
      <c r="K435" s="289"/>
      <c r="L435" s="289"/>
      <c r="M435" s="289"/>
      <c r="N435" s="289"/>
      <c r="O435" s="289"/>
      <c r="P435" s="292"/>
      <c r="Q435" s="289"/>
      <c r="R435" s="265"/>
      <c r="S435" s="298"/>
      <c r="T435" s="298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9"/>
      <c r="F436" s="289"/>
      <c r="G436" s="289"/>
      <c r="H436" s="289"/>
      <c r="I436" s="289"/>
      <c r="J436" s="289"/>
      <c r="K436" s="289"/>
      <c r="L436" s="289"/>
      <c r="M436" s="289"/>
      <c r="N436" s="289"/>
      <c r="O436" s="289"/>
      <c r="P436" s="292"/>
      <c r="Q436" s="289"/>
      <c r="R436" s="265"/>
      <c r="S436" s="298"/>
      <c r="T436" s="298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9"/>
      <c r="F437" s="289"/>
      <c r="G437" s="289"/>
      <c r="H437" s="289"/>
      <c r="I437" s="289"/>
      <c r="J437" s="289"/>
      <c r="K437" s="289"/>
      <c r="L437" s="289"/>
      <c r="M437" s="289"/>
      <c r="N437" s="289"/>
      <c r="O437" s="289"/>
      <c r="P437" s="292"/>
      <c r="Q437" s="289"/>
      <c r="R437" s="265"/>
      <c r="S437" s="298"/>
      <c r="T437" s="298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9"/>
      <c r="F438" s="289"/>
      <c r="G438" s="289"/>
      <c r="H438" s="289"/>
      <c r="I438" s="289"/>
      <c r="J438" s="289"/>
      <c r="K438" s="289"/>
      <c r="L438" s="289"/>
      <c r="M438" s="289"/>
      <c r="N438" s="289"/>
      <c r="O438" s="289"/>
      <c r="P438" s="292"/>
      <c r="Q438" s="289"/>
      <c r="R438" s="265"/>
      <c r="S438" s="298"/>
      <c r="T438" s="298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9"/>
      <c r="F439" s="289"/>
      <c r="G439" s="289"/>
      <c r="H439" s="289"/>
      <c r="I439" s="289"/>
      <c r="J439" s="289"/>
      <c r="K439" s="289"/>
      <c r="L439" s="289"/>
      <c r="M439" s="289"/>
      <c r="N439" s="289"/>
      <c r="O439" s="289"/>
      <c r="P439" s="292"/>
      <c r="Q439" s="289"/>
      <c r="R439" s="265"/>
      <c r="S439" s="298"/>
      <c r="T439" s="298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9"/>
      <c r="F440" s="289"/>
      <c r="G440" s="289"/>
      <c r="H440" s="289"/>
      <c r="I440" s="289"/>
      <c r="J440" s="289"/>
      <c r="K440" s="289"/>
      <c r="L440" s="289"/>
      <c r="M440" s="289"/>
      <c r="N440" s="289"/>
      <c r="O440" s="289"/>
      <c r="P440" s="292"/>
      <c r="Q440" s="289"/>
      <c r="R440" s="265"/>
      <c r="S440" s="298"/>
      <c r="T440" s="298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9"/>
      <c r="F441" s="289"/>
      <c r="G441" s="289"/>
      <c r="H441" s="289"/>
      <c r="I441" s="289"/>
      <c r="J441" s="289"/>
      <c r="K441" s="289"/>
      <c r="L441" s="289"/>
      <c r="M441" s="289"/>
      <c r="N441" s="289"/>
      <c r="O441" s="289"/>
      <c r="P441" s="292"/>
      <c r="Q441" s="289"/>
      <c r="R441" s="265"/>
      <c r="S441" s="298"/>
      <c r="T441" s="298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9"/>
      <c r="F442" s="289"/>
      <c r="G442" s="289"/>
      <c r="H442" s="289"/>
      <c r="I442" s="289"/>
      <c r="J442" s="289"/>
      <c r="K442" s="289"/>
      <c r="L442" s="289"/>
      <c r="M442" s="289"/>
      <c r="N442" s="289"/>
      <c r="O442" s="289"/>
      <c r="P442" s="292"/>
      <c r="Q442" s="289"/>
      <c r="R442" s="265"/>
      <c r="S442" s="298"/>
      <c r="T442" s="298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9"/>
      <c r="F443" s="289"/>
      <c r="G443" s="289"/>
      <c r="H443" s="289"/>
      <c r="I443" s="289"/>
      <c r="J443" s="289"/>
      <c r="K443" s="289"/>
      <c r="L443" s="289"/>
      <c r="M443" s="289"/>
      <c r="N443" s="289"/>
      <c r="O443" s="289"/>
      <c r="P443" s="292"/>
      <c r="Q443" s="289"/>
      <c r="R443" s="265"/>
      <c r="S443" s="298"/>
      <c r="T443" s="298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9"/>
      <c r="F444" s="289"/>
      <c r="G444" s="289"/>
      <c r="H444" s="289"/>
      <c r="I444" s="289"/>
      <c r="J444" s="289"/>
      <c r="K444" s="289"/>
      <c r="L444" s="289"/>
      <c r="M444" s="289"/>
      <c r="N444" s="289"/>
      <c r="O444" s="289"/>
      <c r="P444" s="292"/>
      <c r="Q444" s="289"/>
      <c r="R444" s="265"/>
      <c r="S444" s="298"/>
      <c r="T444" s="298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9"/>
      <c r="F445" s="289"/>
      <c r="G445" s="289"/>
      <c r="H445" s="289"/>
      <c r="I445" s="289"/>
      <c r="J445" s="289"/>
      <c r="K445" s="289"/>
      <c r="L445" s="289"/>
      <c r="M445" s="289"/>
      <c r="N445" s="289"/>
      <c r="O445" s="289"/>
      <c r="P445" s="292"/>
      <c r="Q445" s="289"/>
      <c r="R445" s="265"/>
      <c r="S445" s="298"/>
      <c r="T445" s="298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9"/>
      <c r="F446" s="289"/>
      <c r="G446" s="289"/>
      <c r="H446" s="289"/>
      <c r="I446" s="289"/>
      <c r="J446" s="289"/>
      <c r="K446" s="289"/>
      <c r="L446" s="289"/>
      <c r="M446" s="289"/>
      <c r="N446" s="289"/>
      <c r="O446" s="289"/>
      <c r="P446" s="292"/>
      <c r="Q446" s="289"/>
      <c r="R446" s="265"/>
      <c r="S446" s="298"/>
      <c r="T446" s="298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9"/>
      <c r="F447" s="289"/>
      <c r="G447" s="289"/>
      <c r="H447" s="289"/>
      <c r="I447" s="289"/>
      <c r="J447" s="289"/>
      <c r="K447" s="289"/>
      <c r="L447" s="289"/>
      <c r="M447" s="289"/>
      <c r="N447" s="289"/>
      <c r="O447" s="289"/>
      <c r="P447" s="292"/>
      <c r="Q447" s="289"/>
      <c r="R447" s="265"/>
      <c r="S447" s="298"/>
      <c r="T447" s="298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9"/>
      <c r="F448" s="289"/>
      <c r="G448" s="289"/>
      <c r="H448" s="289"/>
      <c r="I448" s="289"/>
      <c r="J448" s="289"/>
      <c r="K448" s="289"/>
      <c r="L448" s="289"/>
      <c r="M448" s="289"/>
      <c r="N448" s="289"/>
      <c r="O448" s="289"/>
      <c r="P448" s="292"/>
      <c r="Q448" s="289"/>
      <c r="R448" s="265"/>
      <c r="S448" s="298"/>
      <c r="T448" s="298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9"/>
      <c r="F449" s="289"/>
      <c r="G449" s="289"/>
      <c r="H449" s="289"/>
      <c r="I449" s="289"/>
      <c r="J449" s="289"/>
      <c r="K449" s="289"/>
      <c r="L449" s="289"/>
      <c r="M449" s="289"/>
      <c r="N449" s="289"/>
      <c r="O449" s="289"/>
      <c r="P449" s="292"/>
      <c r="Q449" s="289"/>
      <c r="R449" s="265"/>
      <c r="S449" s="298"/>
      <c r="T449" s="298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9"/>
      <c r="F450" s="289"/>
      <c r="G450" s="289"/>
      <c r="H450" s="289"/>
      <c r="I450" s="289"/>
      <c r="J450" s="289"/>
      <c r="K450" s="289"/>
      <c r="L450" s="289"/>
      <c r="M450" s="289"/>
      <c r="N450" s="289"/>
      <c r="O450" s="289"/>
      <c r="P450" s="292"/>
      <c r="Q450" s="289"/>
      <c r="R450" s="265"/>
      <c r="S450" s="298"/>
      <c r="T450" s="298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9"/>
      <c r="F451" s="289"/>
      <c r="G451" s="289"/>
      <c r="H451" s="289"/>
      <c r="I451" s="289"/>
      <c r="J451" s="289"/>
      <c r="K451" s="289"/>
      <c r="L451" s="289"/>
      <c r="M451" s="289"/>
      <c r="N451" s="289"/>
      <c r="O451" s="289"/>
      <c r="P451" s="292"/>
      <c r="Q451" s="289"/>
      <c r="R451" s="265"/>
      <c r="S451" s="298"/>
      <c r="T451" s="298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9"/>
      <c r="F452" s="289"/>
      <c r="G452" s="289"/>
      <c r="H452" s="289"/>
      <c r="I452" s="289"/>
      <c r="J452" s="289"/>
      <c r="K452" s="289"/>
      <c r="L452" s="289"/>
      <c r="M452" s="289"/>
      <c r="N452" s="289"/>
      <c r="O452" s="289"/>
      <c r="P452" s="292"/>
      <c r="Q452" s="289"/>
      <c r="R452" s="265"/>
      <c r="S452" s="298"/>
      <c r="T452" s="298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9"/>
      <c r="F453" s="289"/>
      <c r="G453" s="289"/>
      <c r="H453" s="289"/>
      <c r="I453" s="289"/>
      <c r="J453" s="289"/>
      <c r="K453" s="289"/>
      <c r="L453" s="289"/>
      <c r="M453" s="289"/>
      <c r="N453" s="289"/>
      <c r="O453" s="289"/>
      <c r="P453" s="292"/>
      <c r="Q453" s="289"/>
      <c r="R453" s="265"/>
      <c r="S453" s="298"/>
      <c r="T453" s="298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9"/>
      <c r="F454" s="289"/>
      <c r="G454" s="289"/>
      <c r="H454" s="289"/>
      <c r="I454" s="289"/>
      <c r="J454" s="289"/>
      <c r="K454" s="289"/>
      <c r="L454" s="289"/>
      <c r="M454" s="289"/>
      <c r="N454" s="289"/>
      <c r="O454" s="289"/>
      <c r="P454" s="292"/>
      <c r="Q454" s="289"/>
      <c r="R454" s="265"/>
      <c r="S454" s="298"/>
      <c r="T454" s="298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9"/>
      <c r="F455" s="289"/>
      <c r="G455" s="289"/>
      <c r="H455" s="289"/>
      <c r="I455" s="289"/>
      <c r="J455" s="289"/>
      <c r="K455" s="289"/>
      <c r="L455" s="289"/>
      <c r="M455" s="289"/>
      <c r="N455" s="289"/>
      <c r="O455" s="289"/>
      <c r="P455" s="292"/>
      <c r="Q455" s="289"/>
      <c r="R455" s="265"/>
      <c r="S455" s="298"/>
      <c r="T455" s="298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9"/>
      <c r="F456" s="289"/>
      <c r="G456" s="289"/>
      <c r="H456" s="289"/>
      <c r="I456" s="289"/>
      <c r="J456" s="289"/>
      <c r="K456" s="289"/>
      <c r="L456" s="289"/>
      <c r="M456" s="289"/>
      <c r="N456" s="289"/>
      <c r="O456" s="289"/>
      <c r="P456" s="292"/>
      <c r="Q456" s="289"/>
      <c r="R456" s="265"/>
      <c r="S456" s="298"/>
      <c r="T456" s="298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9"/>
      <c r="F457" s="289"/>
      <c r="G457" s="289"/>
      <c r="H457" s="289"/>
      <c r="I457" s="289"/>
      <c r="J457" s="289"/>
      <c r="K457" s="289"/>
      <c r="L457" s="289"/>
      <c r="M457" s="289"/>
      <c r="N457" s="289"/>
      <c r="O457" s="289"/>
      <c r="P457" s="292"/>
      <c r="Q457" s="289"/>
      <c r="R457" s="265"/>
      <c r="S457" s="298"/>
      <c r="T457" s="298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9"/>
      <c r="F458" s="289"/>
      <c r="G458" s="289"/>
      <c r="H458" s="289"/>
      <c r="I458" s="289"/>
      <c r="J458" s="289"/>
      <c r="K458" s="289"/>
      <c r="L458" s="289"/>
      <c r="M458" s="289"/>
      <c r="N458" s="289"/>
      <c r="O458" s="289"/>
      <c r="P458" s="292"/>
      <c r="Q458" s="289"/>
      <c r="R458" s="265"/>
      <c r="S458" s="298"/>
      <c r="T458" s="298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9"/>
      <c r="F459" s="289"/>
      <c r="G459" s="289"/>
      <c r="H459" s="289"/>
      <c r="I459" s="289"/>
      <c r="J459" s="289"/>
      <c r="K459" s="289"/>
      <c r="L459" s="289"/>
      <c r="M459" s="289"/>
      <c r="N459" s="289"/>
      <c r="O459" s="289"/>
      <c r="P459" s="292"/>
      <c r="Q459" s="289"/>
      <c r="R459" s="265"/>
      <c r="S459" s="298"/>
      <c r="T459" s="298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9"/>
      <c r="F460" s="289"/>
      <c r="G460" s="289"/>
      <c r="H460" s="289"/>
      <c r="I460" s="289"/>
      <c r="J460" s="289"/>
      <c r="K460" s="289"/>
      <c r="L460" s="289"/>
      <c r="M460" s="289"/>
      <c r="N460" s="289"/>
      <c r="O460" s="289"/>
      <c r="P460" s="292"/>
      <c r="Q460" s="289"/>
      <c r="R460" s="265"/>
      <c r="S460" s="298"/>
      <c r="T460" s="298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9"/>
      <c r="F461" s="289"/>
      <c r="G461" s="289"/>
      <c r="H461" s="289"/>
      <c r="I461" s="289"/>
      <c r="J461" s="289"/>
      <c r="K461" s="289"/>
      <c r="L461" s="289"/>
      <c r="M461" s="289"/>
      <c r="N461" s="289"/>
      <c r="O461" s="289"/>
      <c r="P461" s="292"/>
      <c r="Q461" s="289"/>
      <c r="R461" s="265"/>
      <c r="S461" s="298"/>
      <c r="T461" s="298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9"/>
      <c r="F462" s="289"/>
      <c r="G462" s="289"/>
      <c r="H462" s="289"/>
      <c r="I462" s="289"/>
      <c r="J462" s="289"/>
      <c r="K462" s="289"/>
      <c r="L462" s="289"/>
      <c r="M462" s="289"/>
      <c r="N462" s="289"/>
      <c r="O462" s="289"/>
      <c r="P462" s="292"/>
      <c r="Q462" s="289"/>
      <c r="R462" s="265"/>
      <c r="S462" s="298"/>
      <c r="T462" s="298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9"/>
      <c r="F463" s="289"/>
      <c r="G463" s="289"/>
      <c r="H463" s="289"/>
      <c r="I463" s="289"/>
      <c r="J463" s="289"/>
      <c r="K463" s="289"/>
      <c r="L463" s="289"/>
      <c r="M463" s="289"/>
      <c r="N463" s="289"/>
      <c r="O463" s="289"/>
      <c r="P463" s="292"/>
      <c r="Q463" s="289"/>
      <c r="R463" s="265"/>
      <c r="S463" s="298"/>
      <c r="T463" s="298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9"/>
      <c r="F464" s="289"/>
      <c r="G464" s="289"/>
      <c r="H464" s="289"/>
      <c r="I464" s="289"/>
      <c r="J464" s="289"/>
      <c r="K464" s="289"/>
      <c r="L464" s="289"/>
      <c r="M464" s="289"/>
      <c r="N464" s="289"/>
      <c r="O464" s="289"/>
      <c r="P464" s="292"/>
      <c r="Q464" s="289"/>
      <c r="R464" s="265"/>
      <c r="S464" s="298"/>
      <c r="T464" s="298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9"/>
      <c r="F465" s="289"/>
      <c r="G465" s="289"/>
      <c r="H465" s="289"/>
      <c r="I465" s="289"/>
      <c r="J465" s="289"/>
      <c r="K465" s="289"/>
      <c r="L465" s="289"/>
      <c r="M465" s="289"/>
      <c r="N465" s="289"/>
      <c r="O465" s="289"/>
      <c r="P465" s="292"/>
      <c r="Q465" s="289"/>
      <c r="R465" s="265"/>
      <c r="S465" s="298"/>
      <c r="T465" s="298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9"/>
      <c r="F466" s="289"/>
      <c r="G466" s="289"/>
      <c r="H466" s="289"/>
      <c r="I466" s="289"/>
      <c r="J466" s="289"/>
      <c r="K466" s="289"/>
      <c r="L466" s="289"/>
      <c r="M466" s="289"/>
      <c r="N466" s="289"/>
      <c r="O466" s="289"/>
      <c r="P466" s="292"/>
      <c r="Q466" s="289"/>
      <c r="R466" s="265"/>
      <c r="S466" s="298"/>
      <c r="T466" s="298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9"/>
      <c r="F467" s="289"/>
      <c r="G467" s="289"/>
      <c r="H467" s="289"/>
      <c r="I467" s="289"/>
      <c r="J467" s="289"/>
      <c r="K467" s="289"/>
      <c r="L467" s="289"/>
      <c r="M467" s="289"/>
      <c r="N467" s="289"/>
      <c r="O467" s="289"/>
      <c r="P467" s="292"/>
      <c r="Q467" s="289"/>
      <c r="R467" s="265"/>
      <c r="S467" s="298"/>
      <c r="T467" s="298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9"/>
      <c r="F468" s="289"/>
      <c r="G468" s="289"/>
      <c r="H468" s="289"/>
      <c r="I468" s="289"/>
      <c r="J468" s="289"/>
      <c r="K468" s="289"/>
      <c r="L468" s="289"/>
      <c r="M468" s="289"/>
      <c r="N468" s="289"/>
      <c r="O468" s="289"/>
      <c r="P468" s="292"/>
      <c r="Q468" s="289"/>
      <c r="R468" s="265"/>
      <c r="S468" s="298"/>
      <c r="T468" s="298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9"/>
      <c r="F469" s="289"/>
      <c r="G469" s="289"/>
      <c r="H469" s="289"/>
      <c r="I469" s="289"/>
      <c r="J469" s="289"/>
      <c r="K469" s="289"/>
      <c r="L469" s="289"/>
      <c r="M469" s="289"/>
      <c r="N469" s="289"/>
      <c r="O469" s="289"/>
      <c r="P469" s="292"/>
      <c r="Q469" s="289"/>
      <c r="R469" s="265"/>
      <c r="S469" s="298"/>
      <c r="T469" s="298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9"/>
      <c r="F470" s="289"/>
      <c r="G470" s="289"/>
      <c r="H470" s="289"/>
      <c r="I470" s="289"/>
      <c r="J470" s="289"/>
      <c r="K470" s="289"/>
      <c r="L470" s="289"/>
      <c r="M470" s="289"/>
      <c r="N470" s="289"/>
      <c r="O470" s="289"/>
      <c r="P470" s="292"/>
      <c r="Q470" s="289"/>
      <c r="R470" s="265"/>
      <c r="S470" s="298"/>
      <c r="T470" s="298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9"/>
      <c r="F471" s="289"/>
      <c r="G471" s="289"/>
      <c r="H471" s="289"/>
      <c r="I471" s="289"/>
      <c r="J471" s="289"/>
      <c r="K471" s="289"/>
      <c r="L471" s="289"/>
      <c r="M471" s="289"/>
      <c r="N471" s="289"/>
      <c r="O471" s="289"/>
      <c r="P471" s="292"/>
      <c r="Q471" s="289"/>
      <c r="R471" s="265"/>
      <c r="S471" s="298"/>
      <c r="T471" s="298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9"/>
      <c r="F472" s="289"/>
      <c r="G472" s="289"/>
      <c r="H472" s="289"/>
      <c r="I472" s="289"/>
      <c r="J472" s="289"/>
      <c r="K472" s="289"/>
      <c r="L472" s="289"/>
      <c r="M472" s="289"/>
      <c r="N472" s="289"/>
      <c r="O472" s="289"/>
      <c r="P472" s="292"/>
      <c r="Q472" s="289"/>
      <c r="R472" s="265"/>
      <c r="S472" s="298"/>
      <c r="T472" s="298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9"/>
      <c r="F473" s="289"/>
      <c r="G473" s="289"/>
      <c r="H473" s="289"/>
      <c r="I473" s="289"/>
      <c r="J473" s="289"/>
      <c r="K473" s="289"/>
      <c r="L473" s="289"/>
      <c r="M473" s="289"/>
      <c r="N473" s="289"/>
      <c r="O473" s="289"/>
      <c r="P473" s="292"/>
      <c r="Q473" s="289"/>
      <c r="R473" s="265"/>
      <c r="S473" s="298"/>
      <c r="T473" s="298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9"/>
      <c r="F474" s="289"/>
      <c r="G474" s="289"/>
      <c r="H474" s="289"/>
      <c r="I474" s="289"/>
      <c r="J474" s="289"/>
      <c r="K474" s="289"/>
      <c r="L474" s="289"/>
      <c r="M474" s="289"/>
      <c r="N474" s="289"/>
      <c r="O474" s="289"/>
      <c r="P474" s="292"/>
      <c r="Q474" s="289"/>
      <c r="R474" s="265"/>
      <c r="S474" s="298"/>
      <c r="T474" s="298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9"/>
      <c r="F475" s="289"/>
      <c r="G475" s="289"/>
      <c r="H475" s="289"/>
      <c r="I475" s="289"/>
      <c r="J475" s="289"/>
      <c r="K475" s="289"/>
      <c r="L475" s="289"/>
      <c r="M475" s="289"/>
      <c r="N475" s="289"/>
      <c r="O475" s="289"/>
      <c r="P475" s="292"/>
      <c r="Q475" s="289"/>
      <c r="R475" s="265"/>
      <c r="S475" s="298"/>
      <c r="T475" s="298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9"/>
      <c r="F476" s="289"/>
      <c r="G476" s="289"/>
      <c r="H476" s="289"/>
      <c r="I476" s="289"/>
      <c r="J476" s="289"/>
      <c r="K476" s="289"/>
      <c r="L476" s="289"/>
      <c r="M476" s="289"/>
      <c r="N476" s="289"/>
      <c r="O476" s="289"/>
      <c r="P476" s="292"/>
      <c r="Q476" s="289"/>
      <c r="R476" s="265"/>
      <c r="S476" s="298"/>
      <c r="T476" s="298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9"/>
      <c r="F477" s="289"/>
      <c r="G477" s="289"/>
      <c r="H477" s="289"/>
      <c r="I477" s="289"/>
      <c r="J477" s="289"/>
      <c r="K477" s="289"/>
      <c r="L477" s="289"/>
      <c r="M477" s="289"/>
      <c r="N477" s="289"/>
      <c r="O477" s="289"/>
      <c r="P477" s="292"/>
      <c r="Q477" s="289"/>
      <c r="R477" s="265"/>
      <c r="S477" s="298"/>
      <c r="T477" s="298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9"/>
      <c r="F478" s="289"/>
      <c r="G478" s="289"/>
      <c r="H478" s="289"/>
      <c r="I478" s="289"/>
      <c r="J478" s="289"/>
      <c r="K478" s="289"/>
      <c r="L478" s="289"/>
      <c r="M478" s="289"/>
      <c r="N478" s="289"/>
      <c r="O478" s="289"/>
      <c r="P478" s="292"/>
      <c r="Q478" s="289"/>
      <c r="R478" s="265"/>
      <c r="S478" s="298"/>
      <c r="T478" s="298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9"/>
      <c r="F479" s="289"/>
      <c r="G479" s="289"/>
      <c r="H479" s="289"/>
      <c r="I479" s="289"/>
      <c r="J479" s="289"/>
      <c r="K479" s="289"/>
      <c r="L479" s="289"/>
      <c r="M479" s="289"/>
      <c r="N479" s="289"/>
      <c r="O479" s="289"/>
      <c r="P479" s="292"/>
      <c r="Q479" s="289"/>
      <c r="R479" s="265"/>
      <c r="S479" s="298"/>
      <c r="T479" s="298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9"/>
      <c r="F480" s="289"/>
      <c r="G480" s="289"/>
      <c r="H480" s="289"/>
      <c r="I480" s="289"/>
      <c r="J480" s="289"/>
      <c r="K480" s="289"/>
      <c r="L480" s="289"/>
      <c r="M480" s="289"/>
      <c r="N480" s="289"/>
      <c r="O480" s="289"/>
      <c r="P480" s="292"/>
      <c r="Q480" s="289"/>
      <c r="R480" s="265"/>
      <c r="S480" s="298"/>
      <c r="T480" s="298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9"/>
      <c r="F481" s="289"/>
      <c r="G481" s="289"/>
      <c r="H481" s="289"/>
      <c r="I481" s="289"/>
      <c r="J481" s="289"/>
      <c r="K481" s="289"/>
      <c r="L481" s="289"/>
      <c r="M481" s="289"/>
      <c r="N481" s="289"/>
      <c r="O481" s="289"/>
      <c r="P481" s="292"/>
      <c r="Q481" s="289"/>
      <c r="R481" s="265"/>
      <c r="S481" s="298"/>
      <c r="T481" s="298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9"/>
      <c r="F482" s="289"/>
      <c r="G482" s="289"/>
      <c r="H482" s="289"/>
      <c r="I482" s="289"/>
      <c r="J482" s="289"/>
      <c r="K482" s="289"/>
      <c r="L482" s="289"/>
      <c r="M482" s="289"/>
      <c r="N482" s="289"/>
      <c r="O482" s="289"/>
      <c r="P482" s="292"/>
      <c r="Q482" s="289"/>
      <c r="R482" s="265"/>
      <c r="S482" s="298"/>
      <c r="T482" s="298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9"/>
      <c r="F483" s="289"/>
      <c r="G483" s="289"/>
      <c r="H483" s="289"/>
      <c r="I483" s="289"/>
      <c r="J483" s="289"/>
      <c r="K483" s="289"/>
      <c r="L483" s="289"/>
      <c r="M483" s="289"/>
      <c r="N483" s="289"/>
      <c r="O483" s="289"/>
      <c r="P483" s="292"/>
      <c r="Q483" s="289"/>
      <c r="R483" s="265"/>
      <c r="S483" s="298"/>
      <c r="T483" s="298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9"/>
      <c r="F484" s="289"/>
      <c r="G484" s="289"/>
      <c r="H484" s="289"/>
      <c r="I484" s="289"/>
      <c r="J484" s="289"/>
      <c r="K484" s="289"/>
      <c r="L484" s="289"/>
      <c r="M484" s="289"/>
      <c r="N484" s="289"/>
      <c r="O484" s="289"/>
      <c r="P484" s="292"/>
      <c r="Q484" s="289"/>
      <c r="R484" s="265"/>
      <c r="S484" s="298"/>
      <c r="T484" s="298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9"/>
      <c r="F485" s="289"/>
      <c r="G485" s="289"/>
      <c r="H485" s="289"/>
      <c r="I485" s="289"/>
      <c r="J485" s="289"/>
      <c r="K485" s="289"/>
      <c r="L485" s="289"/>
      <c r="M485" s="289"/>
      <c r="N485" s="289"/>
      <c r="O485" s="289"/>
      <c r="P485" s="292"/>
      <c r="Q485" s="289"/>
      <c r="R485" s="265"/>
      <c r="S485" s="298"/>
      <c r="T485" s="298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9"/>
      <c r="F486" s="289"/>
      <c r="G486" s="289"/>
      <c r="H486" s="289"/>
      <c r="I486" s="289"/>
      <c r="J486" s="289"/>
      <c r="K486" s="289"/>
      <c r="L486" s="289"/>
      <c r="M486" s="289"/>
      <c r="N486" s="289"/>
      <c r="O486" s="289"/>
      <c r="P486" s="292"/>
      <c r="Q486" s="289"/>
      <c r="R486" s="265"/>
      <c r="S486" s="298"/>
      <c r="T486" s="298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9"/>
      <c r="F487" s="289"/>
      <c r="G487" s="289"/>
      <c r="H487" s="289"/>
      <c r="I487" s="289"/>
      <c r="J487" s="289"/>
      <c r="K487" s="289"/>
      <c r="L487" s="289"/>
      <c r="M487" s="289"/>
      <c r="N487" s="289"/>
      <c r="O487" s="289"/>
      <c r="P487" s="292"/>
      <c r="Q487" s="289"/>
      <c r="R487" s="265"/>
      <c r="S487" s="298"/>
      <c r="T487" s="298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9"/>
      <c r="F488" s="289"/>
      <c r="G488" s="289"/>
      <c r="H488" s="289"/>
      <c r="I488" s="289"/>
      <c r="J488" s="289"/>
      <c r="K488" s="289"/>
      <c r="L488" s="289"/>
      <c r="M488" s="289"/>
      <c r="N488" s="289"/>
      <c r="O488" s="289"/>
      <c r="P488" s="292"/>
      <c r="Q488" s="289"/>
      <c r="R488" s="265"/>
      <c r="S488" s="298"/>
      <c r="T488" s="298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9"/>
      <c r="F489" s="289"/>
      <c r="G489" s="289"/>
      <c r="H489" s="289"/>
      <c r="I489" s="289"/>
      <c r="J489" s="289"/>
      <c r="K489" s="289"/>
      <c r="L489" s="289"/>
      <c r="M489" s="289"/>
      <c r="N489" s="289"/>
      <c r="O489" s="289"/>
      <c r="P489" s="292"/>
      <c r="Q489" s="289"/>
      <c r="R489" s="265"/>
      <c r="S489" s="298"/>
      <c r="T489" s="298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9"/>
      <c r="F490" s="289"/>
      <c r="G490" s="289"/>
      <c r="H490" s="289"/>
      <c r="I490" s="289"/>
      <c r="J490" s="289"/>
      <c r="K490" s="289"/>
      <c r="L490" s="289"/>
      <c r="M490" s="289"/>
      <c r="N490" s="289"/>
      <c r="O490" s="289"/>
      <c r="P490" s="292"/>
      <c r="Q490" s="289"/>
      <c r="R490" s="265"/>
      <c r="S490" s="298"/>
      <c r="T490" s="298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9"/>
      <c r="F491" s="289"/>
      <c r="G491" s="289"/>
      <c r="H491" s="289"/>
      <c r="I491" s="289"/>
      <c r="J491" s="289"/>
      <c r="K491" s="289"/>
      <c r="L491" s="289"/>
      <c r="M491" s="289"/>
      <c r="N491" s="289"/>
      <c r="O491" s="289"/>
      <c r="P491" s="292"/>
      <c r="Q491" s="289"/>
      <c r="R491" s="265"/>
      <c r="S491" s="298"/>
      <c r="T491" s="298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9"/>
      <c r="F492" s="289"/>
      <c r="G492" s="289"/>
      <c r="H492" s="289"/>
      <c r="I492" s="289"/>
      <c r="J492" s="289"/>
      <c r="K492" s="289"/>
      <c r="L492" s="289"/>
      <c r="M492" s="289"/>
      <c r="N492" s="289"/>
      <c r="O492" s="289"/>
      <c r="P492" s="292"/>
      <c r="Q492" s="289"/>
      <c r="R492" s="265"/>
      <c r="S492" s="298"/>
      <c r="T492" s="298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9"/>
      <c r="F493" s="289"/>
      <c r="G493" s="289"/>
      <c r="H493" s="289"/>
      <c r="I493" s="289"/>
      <c r="J493" s="289"/>
      <c r="K493" s="289"/>
      <c r="L493" s="289"/>
      <c r="M493" s="289"/>
      <c r="N493" s="289"/>
      <c r="O493" s="289"/>
      <c r="P493" s="292"/>
      <c r="Q493" s="289"/>
      <c r="R493" s="265"/>
      <c r="S493" s="298"/>
      <c r="T493" s="298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9"/>
      <c r="F494" s="289"/>
      <c r="G494" s="289"/>
      <c r="H494" s="289"/>
      <c r="I494" s="289"/>
      <c r="J494" s="289"/>
      <c r="K494" s="289"/>
      <c r="L494" s="289"/>
      <c r="M494" s="289"/>
      <c r="N494" s="289"/>
      <c r="O494" s="289"/>
      <c r="P494" s="292"/>
      <c r="Q494" s="289"/>
      <c r="R494" s="265"/>
      <c r="S494" s="298"/>
      <c r="T494" s="298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9"/>
      <c r="F495" s="289"/>
      <c r="G495" s="289"/>
      <c r="H495" s="289"/>
      <c r="I495" s="289"/>
      <c r="J495" s="289"/>
      <c r="K495" s="289"/>
      <c r="L495" s="289"/>
      <c r="M495" s="289"/>
      <c r="N495" s="289"/>
      <c r="O495" s="289"/>
      <c r="P495" s="292"/>
      <c r="Q495" s="289"/>
      <c r="R495" s="265"/>
      <c r="S495" s="298"/>
      <c r="T495" s="298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9"/>
      <c r="F496" s="289"/>
      <c r="G496" s="289"/>
      <c r="H496" s="289"/>
      <c r="I496" s="289"/>
      <c r="J496" s="289"/>
      <c r="K496" s="289"/>
      <c r="L496" s="289"/>
      <c r="M496" s="289"/>
      <c r="N496" s="289"/>
      <c r="O496" s="289"/>
      <c r="P496" s="292"/>
      <c r="Q496" s="289"/>
      <c r="R496" s="265"/>
      <c r="S496" s="298"/>
      <c r="T496" s="298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9"/>
      <c r="F497" s="289"/>
      <c r="G497" s="289"/>
      <c r="H497" s="289"/>
      <c r="I497" s="289"/>
      <c r="J497" s="289"/>
      <c r="K497" s="289"/>
      <c r="L497" s="289"/>
      <c r="M497" s="289"/>
      <c r="N497" s="289"/>
      <c r="O497" s="289"/>
      <c r="P497" s="292"/>
      <c r="Q497" s="289"/>
      <c r="R497" s="265"/>
      <c r="S497" s="298"/>
      <c r="T497" s="298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9"/>
      <c r="F498" s="289"/>
      <c r="G498" s="289"/>
      <c r="H498" s="289"/>
      <c r="I498" s="289"/>
      <c r="J498" s="289"/>
      <c r="K498" s="289"/>
      <c r="L498" s="289"/>
      <c r="M498" s="289"/>
      <c r="N498" s="289"/>
      <c r="O498" s="289"/>
      <c r="P498" s="292"/>
      <c r="Q498" s="289"/>
      <c r="R498" s="265"/>
      <c r="S498" s="298"/>
      <c r="T498" s="298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9"/>
      <c r="F499" s="289"/>
      <c r="G499" s="289"/>
      <c r="H499" s="289"/>
      <c r="I499" s="289"/>
      <c r="J499" s="289"/>
      <c r="K499" s="289"/>
      <c r="L499" s="289"/>
      <c r="M499" s="289"/>
      <c r="N499" s="289"/>
      <c r="O499" s="289"/>
      <c r="P499" s="292"/>
      <c r="Q499" s="289"/>
      <c r="R499" s="265"/>
      <c r="S499" s="298"/>
      <c r="T499" s="298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9"/>
      <c r="F500" s="289"/>
      <c r="G500" s="289"/>
      <c r="H500" s="289"/>
      <c r="I500" s="289"/>
      <c r="J500" s="289"/>
      <c r="K500" s="289"/>
      <c r="L500" s="289"/>
      <c r="M500" s="289"/>
      <c r="N500" s="289"/>
      <c r="O500" s="289"/>
      <c r="P500" s="292"/>
      <c r="Q500" s="289"/>
      <c r="R500" s="265"/>
      <c r="S500" s="298"/>
      <c r="T500" s="298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9"/>
      <c r="F501" s="289"/>
      <c r="G501" s="289"/>
      <c r="H501" s="289"/>
      <c r="I501" s="289"/>
      <c r="J501" s="289"/>
      <c r="K501" s="289"/>
      <c r="L501" s="289"/>
      <c r="M501" s="289"/>
      <c r="N501" s="289"/>
      <c r="O501" s="289"/>
      <c r="P501" s="292"/>
      <c r="Q501" s="289"/>
      <c r="R501" s="265"/>
      <c r="S501" s="298"/>
      <c r="T501" s="298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9"/>
      <c r="F502" s="289"/>
      <c r="G502" s="289"/>
      <c r="H502" s="289"/>
      <c r="I502" s="289"/>
      <c r="J502" s="289"/>
      <c r="K502" s="289"/>
      <c r="L502" s="289"/>
      <c r="M502" s="289"/>
      <c r="N502" s="289"/>
      <c r="O502" s="289"/>
      <c r="P502" s="292"/>
      <c r="Q502" s="289"/>
      <c r="R502" s="265"/>
      <c r="S502" s="298"/>
      <c r="T502" s="298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9"/>
      <c r="F503" s="289"/>
      <c r="G503" s="289"/>
      <c r="H503" s="289"/>
      <c r="I503" s="289"/>
      <c r="J503" s="289"/>
      <c r="K503" s="289"/>
      <c r="L503" s="289"/>
      <c r="M503" s="289"/>
      <c r="N503" s="289"/>
      <c r="O503" s="289"/>
      <c r="P503" s="292"/>
      <c r="Q503" s="289"/>
      <c r="R503" s="265"/>
      <c r="S503" s="298"/>
      <c r="T503" s="298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9"/>
      <c r="F504" s="289"/>
      <c r="G504" s="289"/>
      <c r="H504" s="289"/>
      <c r="I504" s="289"/>
      <c r="J504" s="289"/>
      <c r="K504" s="289"/>
      <c r="L504" s="289"/>
      <c r="M504" s="289"/>
      <c r="N504" s="289"/>
      <c r="O504" s="289"/>
      <c r="P504" s="292"/>
      <c r="Q504" s="289"/>
      <c r="R504" s="265"/>
      <c r="S504" s="298"/>
      <c r="T504" s="298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9"/>
      <c r="F505" s="289"/>
      <c r="G505" s="289"/>
      <c r="H505" s="289"/>
      <c r="I505" s="289"/>
      <c r="J505" s="289"/>
      <c r="K505" s="289"/>
      <c r="L505" s="289"/>
      <c r="M505" s="289"/>
      <c r="N505" s="289"/>
      <c r="O505" s="289"/>
      <c r="P505" s="292"/>
      <c r="Q505" s="289"/>
      <c r="R505" s="265"/>
      <c r="S505" s="298"/>
      <c r="T505" s="298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9"/>
      <c r="F506" s="289"/>
      <c r="G506" s="289"/>
      <c r="H506" s="289"/>
      <c r="I506" s="289"/>
      <c r="J506" s="289"/>
      <c r="K506" s="289"/>
      <c r="L506" s="289"/>
      <c r="M506" s="289"/>
      <c r="N506" s="289"/>
      <c r="O506" s="289"/>
      <c r="P506" s="292"/>
      <c r="Q506" s="289"/>
      <c r="R506" s="265"/>
      <c r="S506" s="298"/>
      <c r="T506" s="298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9"/>
      <c r="F507" s="289"/>
      <c r="G507" s="289"/>
      <c r="H507" s="289"/>
      <c r="I507" s="289"/>
      <c r="J507" s="289"/>
      <c r="K507" s="289"/>
      <c r="L507" s="289"/>
      <c r="M507" s="289"/>
      <c r="N507" s="289"/>
      <c r="O507" s="289"/>
      <c r="P507" s="292"/>
      <c r="Q507" s="289"/>
      <c r="R507" s="265"/>
      <c r="S507" s="298"/>
      <c r="T507" s="298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9"/>
      <c r="F508" s="289"/>
      <c r="G508" s="289"/>
      <c r="H508" s="289"/>
      <c r="I508" s="289"/>
      <c r="J508" s="289"/>
      <c r="K508" s="289"/>
      <c r="L508" s="289"/>
      <c r="M508" s="289"/>
      <c r="N508" s="289"/>
      <c r="O508" s="289"/>
      <c r="P508" s="292"/>
      <c r="Q508" s="289"/>
      <c r="R508" s="265"/>
      <c r="S508" s="298"/>
      <c r="T508" s="298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9"/>
      <c r="F509" s="289"/>
      <c r="G509" s="289"/>
      <c r="H509" s="289"/>
      <c r="I509" s="289"/>
      <c r="J509" s="289"/>
      <c r="K509" s="289"/>
      <c r="L509" s="289"/>
      <c r="M509" s="289"/>
      <c r="N509" s="289"/>
      <c r="O509" s="289"/>
      <c r="P509" s="292"/>
      <c r="Q509" s="289"/>
      <c r="R509" s="265"/>
      <c r="S509" s="298"/>
      <c r="T509" s="298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9"/>
      <c r="F510" s="289"/>
      <c r="G510" s="289"/>
      <c r="H510" s="289"/>
      <c r="I510" s="289"/>
      <c r="J510" s="289"/>
      <c r="K510" s="289"/>
      <c r="L510" s="289"/>
      <c r="M510" s="289"/>
      <c r="N510" s="289"/>
      <c r="O510" s="289"/>
      <c r="P510" s="292"/>
      <c r="Q510" s="289"/>
      <c r="R510" s="265"/>
      <c r="S510" s="298"/>
      <c r="T510" s="298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9"/>
      <c r="F511" s="289"/>
      <c r="G511" s="289"/>
      <c r="H511" s="289"/>
      <c r="I511" s="289"/>
      <c r="J511" s="289"/>
      <c r="K511" s="289"/>
      <c r="L511" s="289"/>
      <c r="M511" s="289"/>
      <c r="N511" s="289"/>
      <c r="O511" s="289"/>
      <c r="P511" s="292"/>
      <c r="Q511" s="289"/>
      <c r="R511" s="265"/>
      <c r="S511" s="298"/>
      <c r="T511" s="298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9"/>
      <c r="F512" s="289"/>
      <c r="G512" s="289"/>
      <c r="H512" s="289"/>
      <c r="I512" s="289"/>
      <c r="J512" s="289"/>
      <c r="K512" s="289"/>
      <c r="L512" s="289"/>
      <c r="M512" s="289"/>
      <c r="N512" s="289"/>
      <c r="O512" s="289"/>
      <c r="P512" s="292"/>
      <c r="Q512" s="289"/>
      <c r="R512" s="265"/>
      <c r="S512" s="298"/>
      <c r="T512" s="298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9"/>
      <c r="F513" s="289"/>
      <c r="G513" s="289"/>
      <c r="H513" s="289"/>
      <c r="I513" s="289"/>
      <c r="J513" s="289"/>
      <c r="K513" s="289"/>
      <c r="L513" s="289"/>
      <c r="M513" s="289"/>
      <c r="N513" s="289"/>
      <c r="O513" s="289"/>
      <c r="P513" s="292"/>
      <c r="Q513" s="289"/>
      <c r="R513" s="265"/>
      <c r="S513" s="298"/>
      <c r="T513" s="298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9"/>
      <c r="F514" s="289"/>
      <c r="G514" s="289"/>
      <c r="H514" s="289"/>
      <c r="I514" s="289"/>
      <c r="J514" s="289"/>
      <c r="K514" s="289"/>
      <c r="L514" s="289"/>
      <c r="M514" s="289"/>
      <c r="N514" s="289"/>
      <c r="O514" s="289"/>
      <c r="P514" s="292"/>
      <c r="Q514" s="289"/>
      <c r="R514" s="265"/>
      <c r="S514" s="298"/>
      <c r="T514" s="298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9"/>
      <c r="F515" s="289"/>
      <c r="G515" s="289"/>
      <c r="H515" s="289"/>
      <c r="I515" s="289"/>
      <c r="J515" s="289"/>
      <c r="K515" s="289"/>
      <c r="L515" s="289"/>
      <c r="M515" s="289"/>
      <c r="N515" s="289"/>
      <c r="O515" s="289"/>
      <c r="P515" s="292"/>
      <c r="Q515" s="289"/>
      <c r="R515" s="265"/>
      <c r="S515" s="298"/>
      <c r="T515" s="298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9"/>
      <c r="F516" s="289"/>
      <c r="G516" s="289"/>
      <c r="H516" s="289"/>
      <c r="I516" s="289"/>
      <c r="J516" s="289"/>
      <c r="K516" s="289"/>
      <c r="L516" s="289"/>
      <c r="M516" s="289"/>
      <c r="N516" s="289"/>
      <c r="O516" s="289"/>
      <c r="P516" s="292"/>
      <c r="Q516" s="289"/>
      <c r="R516" s="265"/>
      <c r="S516" s="298"/>
      <c r="T516" s="298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9"/>
      <c r="F517" s="289"/>
      <c r="G517" s="289"/>
      <c r="H517" s="289"/>
      <c r="I517" s="289"/>
      <c r="J517" s="289"/>
      <c r="K517" s="289"/>
      <c r="L517" s="289"/>
      <c r="M517" s="289"/>
      <c r="N517" s="289"/>
      <c r="O517" s="289"/>
      <c r="P517" s="292"/>
      <c r="Q517" s="289"/>
      <c r="R517" s="265"/>
      <c r="S517" s="298"/>
      <c r="T517" s="298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9"/>
      <c r="F518" s="289"/>
      <c r="G518" s="289"/>
      <c r="H518" s="289"/>
      <c r="I518" s="289"/>
      <c r="J518" s="289"/>
      <c r="K518" s="289"/>
      <c r="L518" s="289"/>
      <c r="M518" s="289"/>
      <c r="N518" s="289"/>
      <c r="O518" s="289"/>
      <c r="P518" s="292"/>
      <c r="Q518" s="289"/>
      <c r="R518" s="265"/>
      <c r="S518" s="298"/>
      <c r="T518" s="298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9"/>
      <c r="F519" s="289"/>
      <c r="G519" s="289"/>
      <c r="H519" s="289"/>
      <c r="I519" s="289"/>
      <c r="J519" s="289"/>
      <c r="K519" s="289"/>
      <c r="L519" s="289"/>
      <c r="M519" s="289"/>
      <c r="N519" s="289"/>
      <c r="O519" s="289"/>
      <c r="P519" s="292"/>
      <c r="Q519" s="289"/>
      <c r="R519" s="265"/>
      <c r="S519" s="298"/>
      <c r="T519" s="298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9"/>
      <c r="F520" s="289"/>
      <c r="G520" s="289"/>
      <c r="H520" s="289"/>
      <c r="I520" s="289"/>
      <c r="J520" s="289"/>
      <c r="K520" s="289"/>
      <c r="L520" s="289"/>
      <c r="M520" s="289"/>
      <c r="N520" s="289"/>
      <c r="O520" s="289"/>
      <c r="P520" s="292"/>
      <c r="Q520" s="289"/>
      <c r="R520" s="265"/>
      <c r="S520" s="298"/>
      <c r="T520" s="298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9"/>
      <c r="F521" s="289"/>
      <c r="G521" s="289"/>
      <c r="H521" s="289"/>
      <c r="I521" s="289"/>
      <c r="J521" s="289"/>
      <c r="K521" s="289"/>
      <c r="L521" s="289"/>
      <c r="M521" s="289"/>
      <c r="N521" s="289"/>
      <c r="O521" s="289"/>
      <c r="P521" s="292"/>
      <c r="Q521" s="289"/>
      <c r="R521" s="265"/>
      <c r="S521" s="298"/>
      <c r="T521" s="298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9"/>
      <c r="F522" s="289"/>
      <c r="G522" s="289"/>
      <c r="H522" s="289"/>
      <c r="I522" s="289"/>
      <c r="J522" s="289"/>
      <c r="K522" s="289"/>
      <c r="L522" s="289"/>
      <c r="M522" s="289"/>
      <c r="N522" s="289"/>
      <c r="O522" s="289"/>
      <c r="P522" s="292"/>
      <c r="Q522" s="289"/>
      <c r="R522" s="265"/>
      <c r="S522" s="298"/>
      <c r="T522" s="298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9"/>
      <c r="F523" s="289"/>
      <c r="G523" s="289"/>
      <c r="H523" s="289"/>
      <c r="I523" s="289"/>
      <c r="J523" s="289"/>
      <c r="K523" s="289"/>
      <c r="L523" s="289"/>
      <c r="M523" s="289"/>
      <c r="N523" s="289"/>
      <c r="O523" s="289"/>
      <c r="P523" s="292"/>
      <c r="Q523" s="289"/>
      <c r="R523" s="265"/>
      <c r="S523" s="298"/>
      <c r="T523" s="298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9"/>
      <c r="F524" s="289"/>
      <c r="G524" s="289"/>
      <c r="H524" s="289"/>
      <c r="I524" s="289"/>
      <c r="J524" s="289"/>
      <c r="K524" s="289"/>
      <c r="L524" s="289"/>
      <c r="M524" s="289"/>
      <c r="N524" s="289"/>
      <c r="O524" s="289"/>
      <c r="P524" s="292"/>
      <c r="Q524" s="289"/>
      <c r="R524" s="265"/>
      <c r="S524" s="298"/>
      <c r="T524" s="298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9"/>
      <c r="F525" s="289"/>
      <c r="G525" s="289"/>
      <c r="H525" s="289"/>
      <c r="I525" s="289"/>
      <c r="J525" s="289"/>
      <c r="K525" s="289"/>
      <c r="L525" s="289"/>
      <c r="M525" s="289"/>
      <c r="N525" s="289"/>
      <c r="O525" s="289"/>
      <c r="P525" s="292"/>
      <c r="Q525" s="289"/>
      <c r="R525" s="265"/>
      <c r="S525" s="298"/>
      <c r="T525" s="298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9"/>
      <c r="F526" s="289"/>
      <c r="G526" s="289"/>
      <c r="H526" s="289"/>
      <c r="I526" s="289"/>
      <c r="J526" s="289"/>
      <c r="K526" s="289"/>
      <c r="L526" s="289"/>
      <c r="M526" s="289"/>
      <c r="N526" s="289"/>
      <c r="O526" s="289"/>
      <c r="P526" s="292"/>
      <c r="Q526" s="289"/>
      <c r="R526" s="265"/>
      <c r="S526" s="298"/>
      <c r="T526" s="298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9"/>
      <c r="F527" s="289"/>
      <c r="G527" s="289"/>
      <c r="H527" s="289"/>
      <c r="I527" s="289"/>
      <c r="J527" s="289"/>
      <c r="K527" s="289"/>
      <c r="L527" s="289"/>
      <c r="M527" s="289"/>
      <c r="N527" s="289"/>
      <c r="O527" s="289"/>
      <c r="P527" s="292"/>
      <c r="Q527" s="289"/>
      <c r="R527" s="265"/>
      <c r="S527" s="298"/>
      <c r="T527" s="298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9"/>
      <c r="F528" s="289"/>
      <c r="G528" s="289"/>
      <c r="H528" s="289"/>
      <c r="I528" s="289"/>
      <c r="J528" s="289"/>
      <c r="K528" s="289"/>
      <c r="L528" s="289"/>
      <c r="M528" s="289"/>
      <c r="N528" s="289"/>
      <c r="O528" s="289"/>
      <c r="P528" s="292"/>
      <c r="Q528" s="289"/>
      <c r="R528" s="265"/>
      <c r="S528" s="298"/>
      <c r="T528" s="298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9"/>
      <c r="F529" s="289"/>
      <c r="G529" s="289"/>
      <c r="H529" s="289"/>
      <c r="I529" s="289"/>
      <c r="J529" s="289"/>
      <c r="K529" s="289"/>
      <c r="L529" s="289"/>
      <c r="M529" s="289"/>
      <c r="N529" s="289"/>
      <c r="O529" s="289"/>
      <c r="P529" s="292"/>
      <c r="Q529" s="289"/>
      <c r="R529" s="265"/>
      <c r="S529" s="298"/>
      <c r="T529" s="298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9"/>
      <c r="F530" s="289"/>
      <c r="G530" s="289"/>
      <c r="H530" s="289"/>
      <c r="I530" s="289"/>
      <c r="J530" s="289"/>
      <c r="K530" s="289"/>
      <c r="L530" s="289"/>
      <c r="M530" s="289"/>
      <c r="N530" s="289"/>
      <c r="O530" s="289"/>
      <c r="P530" s="292"/>
      <c r="Q530" s="289"/>
      <c r="R530" s="265"/>
      <c r="S530" s="298"/>
      <c r="T530" s="298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9"/>
      <c r="F531" s="289"/>
      <c r="G531" s="289"/>
      <c r="H531" s="289"/>
      <c r="I531" s="289"/>
      <c r="J531" s="289"/>
      <c r="K531" s="289"/>
      <c r="L531" s="289"/>
      <c r="M531" s="289"/>
      <c r="N531" s="289"/>
      <c r="O531" s="289"/>
      <c r="P531" s="292"/>
      <c r="Q531" s="289"/>
      <c r="R531" s="265"/>
      <c r="S531" s="298"/>
      <c r="T531" s="298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9"/>
      <c r="F532" s="289"/>
      <c r="G532" s="289"/>
      <c r="H532" s="289"/>
      <c r="I532" s="289"/>
      <c r="J532" s="289"/>
      <c r="K532" s="289"/>
      <c r="L532" s="289"/>
      <c r="M532" s="289"/>
      <c r="N532" s="289"/>
      <c r="O532" s="289"/>
      <c r="P532" s="292"/>
      <c r="Q532" s="289"/>
      <c r="R532" s="265"/>
      <c r="S532" s="298"/>
      <c r="T532" s="298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9"/>
      <c r="F533" s="289"/>
      <c r="G533" s="289"/>
      <c r="H533" s="289"/>
      <c r="I533" s="289"/>
      <c r="J533" s="289"/>
      <c r="K533" s="289"/>
      <c r="L533" s="289"/>
      <c r="M533" s="289"/>
      <c r="N533" s="289"/>
      <c r="O533" s="289"/>
      <c r="P533" s="292"/>
      <c r="Q533" s="289"/>
      <c r="R533" s="265"/>
      <c r="S533" s="298"/>
      <c r="T533" s="298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9"/>
      <c r="F534" s="289"/>
      <c r="G534" s="289"/>
      <c r="H534" s="289"/>
      <c r="I534" s="289"/>
      <c r="J534" s="289"/>
      <c r="K534" s="289"/>
      <c r="L534" s="289"/>
      <c r="M534" s="289"/>
      <c r="N534" s="289"/>
      <c r="O534" s="289"/>
      <c r="P534" s="292"/>
      <c r="Q534" s="289"/>
      <c r="R534" s="265"/>
      <c r="S534" s="298"/>
      <c r="T534" s="298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9"/>
      <c r="F535" s="289"/>
      <c r="G535" s="289"/>
      <c r="H535" s="289"/>
      <c r="I535" s="289"/>
      <c r="J535" s="289"/>
      <c r="K535" s="289"/>
      <c r="L535" s="289"/>
      <c r="M535" s="289"/>
      <c r="N535" s="289"/>
      <c r="O535" s="289"/>
      <c r="P535" s="292"/>
      <c r="Q535" s="289"/>
      <c r="R535" s="265"/>
      <c r="S535" s="298"/>
      <c r="T535" s="298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9"/>
      <c r="F536" s="289"/>
      <c r="G536" s="289"/>
      <c r="H536" s="289"/>
      <c r="I536" s="289"/>
      <c r="J536" s="289"/>
      <c r="K536" s="289"/>
      <c r="L536" s="289"/>
      <c r="M536" s="289"/>
      <c r="N536" s="289"/>
      <c r="O536" s="289"/>
      <c r="P536" s="292"/>
      <c r="Q536" s="289"/>
      <c r="R536" s="265"/>
      <c r="S536" s="298"/>
      <c r="T536" s="298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9"/>
      <c r="F537" s="289"/>
      <c r="G537" s="289"/>
      <c r="H537" s="289"/>
      <c r="I537" s="289"/>
      <c r="J537" s="289"/>
      <c r="K537" s="289"/>
      <c r="L537" s="289"/>
      <c r="M537" s="289"/>
      <c r="N537" s="289"/>
      <c r="O537" s="289"/>
      <c r="P537" s="292"/>
      <c r="Q537" s="289"/>
      <c r="R537" s="265"/>
      <c r="S537" s="298"/>
      <c r="T537" s="298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9"/>
      <c r="F538" s="289"/>
      <c r="G538" s="289"/>
      <c r="H538" s="289"/>
      <c r="I538" s="289"/>
      <c r="J538" s="289"/>
      <c r="K538" s="289"/>
      <c r="L538" s="289"/>
      <c r="M538" s="289"/>
      <c r="N538" s="289"/>
      <c r="O538" s="289"/>
      <c r="P538" s="292"/>
      <c r="Q538" s="289"/>
      <c r="R538" s="265"/>
      <c r="S538" s="298"/>
      <c r="T538" s="298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9"/>
      <c r="F539" s="289"/>
      <c r="G539" s="289"/>
      <c r="H539" s="289"/>
      <c r="I539" s="289"/>
      <c r="J539" s="289"/>
      <c r="K539" s="289"/>
      <c r="L539" s="289"/>
      <c r="M539" s="289"/>
      <c r="N539" s="289"/>
      <c r="O539" s="289"/>
      <c r="P539" s="292"/>
      <c r="Q539" s="289"/>
      <c r="R539" s="265"/>
      <c r="S539" s="298"/>
      <c r="T539" s="298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9"/>
      <c r="F540" s="289"/>
      <c r="G540" s="289"/>
      <c r="H540" s="289"/>
      <c r="I540" s="289"/>
      <c r="J540" s="289"/>
      <c r="K540" s="289"/>
      <c r="L540" s="289"/>
      <c r="M540" s="289"/>
      <c r="N540" s="289"/>
      <c r="O540" s="289"/>
      <c r="P540" s="292"/>
      <c r="Q540" s="289"/>
      <c r="R540" s="265"/>
      <c r="S540" s="298"/>
      <c r="T540" s="298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9"/>
      <c r="F541" s="289"/>
      <c r="G541" s="289"/>
      <c r="H541" s="289"/>
      <c r="I541" s="289"/>
      <c r="J541" s="289"/>
      <c r="K541" s="289"/>
      <c r="L541" s="289"/>
      <c r="M541" s="289"/>
      <c r="N541" s="289"/>
      <c r="O541" s="289"/>
      <c r="P541" s="292"/>
      <c r="Q541" s="289"/>
      <c r="R541" s="265"/>
      <c r="S541" s="298"/>
      <c r="T541" s="298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9"/>
      <c r="F542" s="289"/>
      <c r="G542" s="289"/>
      <c r="H542" s="289"/>
      <c r="I542" s="289"/>
      <c r="J542" s="289"/>
      <c r="K542" s="289"/>
      <c r="L542" s="289"/>
      <c r="M542" s="289"/>
      <c r="N542" s="289"/>
      <c r="O542" s="289"/>
      <c r="P542" s="292"/>
      <c r="Q542" s="289"/>
      <c r="R542" s="265"/>
      <c r="S542" s="298"/>
      <c r="T542" s="298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9"/>
      <c r="F543" s="289"/>
      <c r="G543" s="289"/>
      <c r="H543" s="289"/>
      <c r="I543" s="289"/>
      <c r="J543" s="289"/>
      <c r="K543" s="289"/>
      <c r="L543" s="289"/>
      <c r="M543" s="289"/>
      <c r="N543" s="289"/>
      <c r="O543" s="289"/>
      <c r="P543" s="292"/>
      <c r="Q543" s="289"/>
      <c r="R543" s="265"/>
      <c r="S543" s="298"/>
      <c r="T543" s="298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9"/>
      <c r="F544" s="289"/>
      <c r="G544" s="289"/>
      <c r="H544" s="289"/>
      <c r="I544" s="289"/>
      <c r="J544" s="289"/>
      <c r="K544" s="289"/>
      <c r="L544" s="289"/>
      <c r="M544" s="289"/>
      <c r="N544" s="289"/>
      <c r="O544" s="289"/>
      <c r="P544" s="292"/>
      <c r="Q544" s="289"/>
      <c r="R544" s="265"/>
      <c r="S544" s="298"/>
      <c r="T544" s="298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9"/>
      <c r="F545" s="289"/>
      <c r="G545" s="289"/>
      <c r="H545" s="289"/>
      <c r="I545" s="289"/>
      <c r="J545" s="289"/>
      <c r="K545" s="289"/>
      <c r="L545" s="289"/>
      <c r="M545" s="289"/>
      <c r="N545" s="289"/>
      <c r="O545" s="289"/>
      <c r="P545" s="292"/>
      <c r="Q545" s="289"/>
      <c r="R545" s="265"/>
      <c r="S545" s="298"/>
      <c r="T545" s="298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9"/>
      <c r="F546" s="289"/>
      <c r="G546" s="289"/>
      <c r="H546" s="289"/>
      <c r="I546" s="289"/>
      <c r="J546" s="289"/>
      <c r="K546" s="289"/>
      <c r="L546" s="289"/>
      <c r="M546" s="289"/>
      <c r="N546" s="289"/>
      <c r="O546" s="289"/>
      <c r="P546" s="292"/>
      <c r="Q546" s="289"/>
      <c r="R546" s="265"/>
      <c r="S546" s="298"/>
      <c r="T546" s="298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9"/>
      <c r="F547" s="289"/>
      <c r="G547" s="289"/>
      <c r="H547" s="289"/>
      <c r="I547" s="289"/>
      <c r="J547" s="289"/>
      <c r="K547" s="289"/>
      <c r="L547" s="289"/>
      <c r="M547" s="289"/>
      <c r="N547" s="289"/>
      <c r="O547" s="289"/>
      <c r="P547" s="292"/>
      <c r="Q547" s="289"/>
      <c r="R547" s="265"/>
      <c r="S547" s="298"/>
      <c r="T547" s="298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9"/>
      <c r="F548" s="289"/>
      <c r="G548" s="289"/>
      <c r="H548" s="289"/>
      <c r="I548" s="289"/>
      <c r="J548" s="289"/>
      <c r="K548" s="289"/>
      <c r="L548" s="289"/>
      <c r="M548" s="289"/>
      <c r="N548" s="289"/>
      <c r="O548" s="289"/>
      <c r="P548" s="292"/>
      <c r="Q548" s="289"/>
      <c r="R548" s="265"/>
      <c r="S548" s="298"/>
      <c r="T548" s="298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9"/>
      <c r="F549" s="289"/>
      <c r="G549" s="289"/>
      <c r="H549" s="289"/>
      <c r="I549" s="289"/>
      <c r="J549" s="289"/>
      <c r="K549" s="289"/>
      <c r="L549" s="289"/>
      <c r="M549" s="289"/>
      <c r="N549" s="289"/>
      <c r="O549" s="289"/>
      <c r="P549" s="292"/>
      <c r="Q549" s="289"/>
      <c r="R549" s="265"/>
      <c r="S549" s="298"/>
      <c r="T549" s="298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9"/>
      <c r="F550" s="289"/>
      <c r="G550" s="289"/>
      <c r="H550" s="289"/>
      <c r="I550" s="289"/>
      <c r="J550" s="289"/>
      <c r="K550" s="289"/>
      <c r="L550" s="289"/>
      <c r="M550" s="289"/>
      <c r="N550" s="289"/>
      <c r="O550" s="289"/>
      <c r="P550" s="292"/>
      <c r="Q550" s="289"/>
      <c r="R550" s="265"/>
      <c r="S550" s="298"/>
      <c r="T550" s="298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9"/>
      <c r="F551" s="289"/>
      <c r="G551" s="289"/>
      <c r="H551" s="289"/>
      <c r="I551" s="289"/>
      <c r="J551" s="289"/>
      <c r="K551" s="289"/>
      <c r="L551" s="289"/>
      <c r="M551" s="289"/>
      <c r="N551" s="289"/>
      <c r="O551" s="289"/>
      <c r="P551" s="292"/>
      <c r="Q551" s="289"/>
      <c r="R551" s="265"/>
      <c r="S551" s="298"/>
      <c r="T551" s="298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9"/>
      <c r="F552" s="289"/>
      <c r="G552" s="289"/>
      <c r="H552" s="289"/>
      <c r="I552" s="289"/>
      <c r="J552" s="289"/>
      <c r="K552" s="289"/>
      <c r="L552" s="289"/>
      <c r="M552" s="289"/>
      <c r="N552" s="289"/>
      <c r="O552" s="289"/>
      <c r="P552" s="292"/>
      <c r="Q552" s="289"/>
      <c r="R552" s="265"/>
      <c r="S552" s="298"/>
      <c r="T552" s="298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9"/>
      <c r="F553" s="289"/>
      <c r="G553" s="289"/>
      <c r="H553" s="289"/>
      <c r="I553" s="289"/>
      <c r="J553" s="289"/>
      <c r="K553" s="289"/>
      <c r="L553" s="289"/>
      <c r="M553" s="289"/>
      <c r="N553" s="289"/>
      <c r="O553" s="289"/>
      <c r="P553" s="292"/>
      <c r="Q553" s="289"/>
      <c r="R553" s="265"/>
      <c r="S553" s="298"/>
      <c r="T553" s="298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9"/>
      <c r="F554" s="289"/>
      <c r="G554" s="289"/>
      <c r="H554" s="289"/>
      <c r="I554" s="289"/>
      <c r="J554" s="289"/>
      <c r="K554" s="289"/>
      <c r="L554" s="289"/>
      <c r="M554" s="289"/>
      <c r="N554" s="289"/>
      <c r="O554" s="289"/>
      <c r="P554" s="292"/>
      <c r="Q554" s="289"/>
      <c r="R554" s="265"/>
      <c r="S554" s="298"/>
      <c r="T554" s="298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9"/>
      <c r="F555" s="289"/>
      <c r="G555" s="289"/>
      <c r="H555" s="289"/>
      <c r="I555" s="289"/>
      <c r="J555" s="289"/>
      <c r="K555" s="289"/>
      <c r="L555" s="289"/>
      <c r="M555" s="289"/>
      <c r="N555" s="289"/>
      <c r="O555" s="289"/>
      <c r="P555" s="292"/>
      <c r="Q555" s="289"/>
      <c r="R555" s="265"/>
      <c r="S555" s="298"/>
      <c r="T555" s="298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9"/>
      <c r="F556" s="289"/>
      <c r="G556" s="289"/>
      <c r="H556" s="289"/>
      <c r="I556" s="289"/>
      <c r="J556" s="289"/>
      <c r="K556" s="289"/>
      <c r="L556" s="289"/>
      <c r="M556" s="289"/>
      <c r="N556" s="289"/>
      <c r="O556" s="289"/>
      <c r="P556" s="292"/>
      <c r="Q556" s="289"/>
      <c r="R556" s="265"/>
      <c r="S556" s="298"/>
      <c r="T556" s="298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9"/>
      <c r="F557" s="289"/>
      <c r="G557" s="289"/>
      <c r="H557" s="289"/>
      <c r="I557" s="289"/>
      <c r="J557" s="289"/>
      <c r="K557" s="289"/>
      <c r="L557" s="289"/>
      <c r="M557" s="289"/>
      <c r="N557" s="289"/>
      <c r="O557" s="289"/>
      <c r="P557" s="292"/>
      <c r="Q557" s="289"/>
      <c r="R557" s="265"/>
      <c r="S557" s="298"/>
      <c r="T557" s="298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9"/>
      <c r="F558" s="289"/>
      <c r="G558" s="289"/>
      <c r="H558" s="289"/>
      <c r="I558" s="289"/>
      <c r="J558" s="289"/>
      <c r="K558" s="289"/>
      <c r="L558" s="289"/>
      <c r="M558" s="289"/>
      <c r="N558" s="289"/>
      <c r="O558" s="289"/>
      <c r="P558" s="292"/>
      <c r="Q558" s="289"/>
      <c r="R558" s="265"/>
      <c r="S558" s="298"/>
      <c r="T558" s="298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9"/>
      <c r="F559" s="289"/>
      <c r="G559" s="289"/>
      <c r="H559" s="289"/>
      <c r="I559" s="289"/>
      <c r="J559" s="289"/>
      <c r="K559" s="289"/>
      <c r="L559" s="289"/>
      <c r="M559" s="289"/>
      <c r="N559" s="289"/>
      <c r="O559" s="289"/>
      <c r="P559" s="292"/>
      <c r="Q559" s="289"/>
      <c r="R559" s="265"/>
      <c r="S559" s="298"/>
      <c r="T559" s="298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9"/>
      <c r="F560" s="289"/>
      <c r="G560" s="289"/>
      <c r="H560" s="289"/>
      <c r="I560" s="289"/>
      <c r="J560" s="289"/>
      <c r="K560" s="289"/>
      <c r="L560" s="289"/>
      <c r="M560" s="289"/>
      <c r="N560" s="289"/>
      <c r="O560" s="289"/>
      <c r="P560" s="292"/>
      <c r="Q560" s="289"/>
      <c r="R560" s="265"/>
      <c r="S560" s="298"/>
      <c r="T560" s="298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9"/>
      <c r="F561" s="289"/>
      <c r="G561" s="289"/>
      <c r="H561" s="289"/>
      <c r="I561" s="289"/>
      <c r="J561" s="289"/>
      <c r="K561" s="289"/>
      <c r="L561" s="289"/>
      <c r="M561" s="289"/>
      <c r="N561" s="289"/>
      <c r="O561" s="289"/>
      <c r="P561" s="292"/>
      <c r="Q561" s="289"/>
      <c r="R561" s="265"/>
      <c r="S561" s="298"/>
      <c r="T561" s="298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9"/>
      <c r="F562" s="289"/>
      <c r="G562" s="289"/>
      <c r="H562" s="289"/>
      <c r="I562" s="289"/>
      <c r="J562" s="289"/>
      <c r="K562" s="289"/>
      <c r="L562" s="289"/>
      <c r="M562" s="289"/>
      <c r="N562" s="289"/>
      <c r="O562" s="289"/>
      <c r="P562" s="292"/>
      <c r="Q562" s="289"/>
      <c r="R562" s="265"/>
      <c r="S562" s="298"/>
      <c r="T562" s="298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9"/>
      <c r="F563" s="289"/>
      <c r="G563" s="289"/>
      <c r="H563" s="289"/>
      <c r="I563" s="289"/>
      <c r="J563" s="289"/>
      <c r="K563" s="289"/>
      <c r="L563" s="289"/>
      <c r="M563" s="289"/>
      <c r="N563" s="289"/>
      <c r="O563" s="289"/>
      <c r="P563" s="292"/>
      <c r="Q563" s="289"/>
      <c r="R563" s="265"/>
      <c r="S563" s="298"/>
      <c r="T563" s="298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9"/>
      <c r="F564" s="289"/>
      <c r="G564" s="289"/>
      <c r="H564" s="289"/>
      <c r="I564" s="289"/>
      <c r="J564" s="289"/>
      <c r="K564" s="289"/>
      <c r="L564" s="289"/>
      <c r="M564" s="289"/>
      <c r="N564" s="289"/>
      <c r="O564" s="289"/>
      <c r="P564" s="292"/>
      <c r="Q564" s="289"/>
      <c r="R564" s="265"/>
      <c r="S564" s="298"/>
      <c r="T564" s="298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9"/>
      <c r="F565" s="289"/>
      <c r="G565" s="289"/>
      <c r="H565" s="289"/>
      <c r="I565" s="289"/>
      <c r="J565" s="289"/>
      <c r="K565" s="289"/>
      <c r="L565" s="289"/>
      <c r="M565" s="289"/>
      <c r="N565" s="289"/>
      <c r="O565" s="289"/>
      <c r="P565" s="292"/>
      <c r="Q565" s="289"/>
      <c r="R565" s="265"/>
      <c r="S565" s="298"/>
      <c r="T565" s="298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9"/>
      <c r="F566" s="289"/>
      <c r="G566" s="289"/>
      <c r="H566" s="289"/>
      <c r="I566" s="289"/>
      <c r="J566" s="289"/>
      <c r="K566" s="289"/>
      <c r="L566" s="289"/>
      <c r="M566" s="289"/>
      <c r="N566" s="289"/>
      <c r="O566" s="289"/>
      <c r="P566" s="292"/>
      <c r="Q566" s="289"/>
      <c r="R566" s="265"/>
      <c r="S566" s="298"/>
      <c r="T566" s="298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9"/>
      <c r="F567" s="289"/>
      <c r="G567" s="289"/>
      <c r="H567" s="289"/>
      <c r="I567" s="289"/>
      <c r="J567" s="289"/>
      <c r="K567" s="289"/>
      <c r="L567" s="289"/>
      <c r="M567" s="289"/>
      <c r="N567" s="289"/>
      <c r="O567" s="289"/>
      <c r="P567" s="292"/>
      <c r="Q567" s="289"/>
      <c r="R567" s="265"/>
      <c r="S567" s="298"/>
      <c r="T567" s="298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9"/>
      <c r="F568" s="289"/>
      <c r="G568" s="289"/>
      <c r="H568" s="289"/>
      <c r="I568" s="289"/>
      <c r="J568" s="289"/>
      <c r="K568" s="289"/>
      <c r="L568" s="289"/>
      <c r="M568" s="289"/>
      <c r="N568" s="289"/>
      <c r="O568" s="289"/>
      <c r="P568" s="292"/>
      <c r="Q568" s="289"/>
      <c r="R568" s="265"/>
      <c r="S568" s="298"/>
      <c r="T568" s="298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9"/>
      <c r="F569" s="289"/>
      <c r="G569" s="289"/>
      <c r="H569" s="289"/>
      <c r="I569" s="289"/>
      <c r="J569" s="289"/>
      <c r="K569" s="289"/>
      <c r="L569" s="289"/>
      <c r="M569" s="289"/>
      <c r="N569" s="289"/>
      <c r="O569" s="289"/>
      <c r="P569" s="292"/>
      <c r="Q569" s="289"/>
      <c r="R569" s="265"/>
      <c r="S569" s="298"/>
      <c r="T569" s="298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9"/>
      <c r="F570" s="289"/>
      <c r="G570" s="289"/>
      <c r="H570" s="289"/>
      <c r="I570" s="289"/>
      <c r="J570" s="289"/>
      <c r="K570" s="289"/>
      <c r="L570" s="289"/>
      <c r="M570" s="289"/>
      <c r="N570" s="289"/>
      <c r="O570" s="289"/>
      <c r="P570" s="292"/>
      <c r="Q570" s="289"/>
      <c r="R570" s="265"/>
      <c r="S570" s="298"/>
      <c r="T570" s="298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9"/>
      <c r="F571" s="289"/>
      <c r="G571" s="289"/>
      <c r="H571" s="289"/>
      <c r="I571" s="289"/>
      <c r="J571" s="289"/>
      <c r="K571" s="289"/>
      <c r="L571" s="289"/>
      <c r="M571" s="289"/>
      <c r="N571" s="289"/>
      <c r="O571" s="289"/>
      <c r="P571" s="292"/>
      <c r="Q571" s="289"/>
      <c r="R571" s="265"/>
      <c r="S571" s="298"/>
      <c r="T571" s="298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9"/>
      <c r="F572" s="289"/>
      <c r="G572" s="289"/>
      <c r="H572" s="289"/>
      <c r="I572" s="289"/>
      <c r="J572" s="289"/>
      <c r="K572" s="289"/>
      <c r="L572" s="289"/>
      <c r="M572" s="289"/>
      <c r="N572" s="289"/>
      <c r="O572" s="289"/>
      <c r="P572" s="292"/>
      <c r="Q572" s="289"/>
      <c r="R572" s="265"/>
      <c r="S572" s="298"/>
      <c r="T572" s="298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9"/>
      <c r="F573" s="289"/>
      <c r="G573" s="289"/>
      <c r="H573" s="289"/>
      <c r="I573" s="289"/>
      <c r="J573" s="289"/>
      <c r="K573" s="289"/>
      <c r="L573" s="289"/>
      <c r="M573" s="289"/>
      <c r="N573" s="289"/>
      <c r="O573" s="289"/>
      <c r="P573" s="292"/>
      <c r="Q573" s="289"/>
      <c r="R573" s="265"/>
      <c r="S573" s="298"/>
      <c r="T573" s="298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9"/>
      <c r="F574" s="289"/>
      <c r="G574" s="289"/>
      <c r="H574" s="289"/>
      <c r="I574" s="289"/>
      <c r="J574" s="289"/>
      <c r="K574" s="289"/>
      <c r="L574" s="289"/>
      <c r="M574" s="289"/>
      <c r="N574" s="289"/>
      <c r="O574" s="289"/>
      <c r="P574" s="292"/>
      <c r="Q574" s="289"/>
      <c r="R574" s="265"/>
      <c r="S574" s="298"/>
      <c r="T574" s="298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9"/>
      <c r="F575" s="289"/>
      <c r="G575" s="289"/>
      <c r="H575" s="289"/>
      <c r="I575" s="289"/>
      <c r="J575" s="289"/>
      <c r="K575" s="289"/>
      <c r="L575" s="289"/>
      <c r="M575" s="289"/>
      <c r="N575" s="289"/>
      <c r="O575" s="289"/>
      <c r="P575" s="292"/>
      <c r="Q575" s="289"/>
      <c r="R575" s="265"/>
      <c r="S575" s="298"/>
      <c r="T575" s="298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9"/>
      <c r="F576" s="289"/>
      <c r="G576" s="289"/>
      <c r="H576" s="289"/>
      <c r="I576" s="289"/>
      <c r="J576" s="289"/>
      <c r="K576" s="289"/>
      <c r="L576" s="289"/>
      <c r="M576" s="289"/>
      <c r="N576" s="289"/>
      <c r="O576" s="289"/>
      <c r="P576" s="292"/>
      <c r="Q576" s="289"/>
      <c r="R576" s="265"/>
      <c r="S576" s="298"/>
      <c r="T576" s="298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9"/>
      <c r="F577" s="289"/>
      <c r="G577" s="289"/>
      <c r="H577" s="289"/>
      <c r="I577" s="289"/>
      <c r="J577" s="289"/>
      <c r="K577" s="289"/>
      <c r="L577" s="289"/>
      <c r="M577" s="289"/>
      <c r="N577" s="289"/>
      <c r="O577" s="289"/>
      <c r="P577" s="292"/>
      <c r="Q577" s="289"/>
      <c r="R577" s="265"/>
      <c r="S577" s="298"/>
      <c r="T577" s="298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9"/>
      <c r="F578" s="289"/>
      <c r="G578" s="289"/>
      <c r="H578" s="289"/>
      <c r="I578" s="289"/>
      <c r="J578" s="289"/>
      <c r="K578" s="289"/>
      <c r="L578" s="289"/>
      <c r="M578" s="289"/>
      <c r="N578" s="289"/>
      <c r="O578" s="289"/>
      <c r="P578" s="292"/>
      <c r="Q578" s="289"/>
      <c r="R578" s="265"/>
      <c r="S578" s="298"/>
      <c r="T578" s="298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9"/>
      <c r="F579" s="289"/>
      <c r="G579" s="289"/>
      <c r="H579" s="289"/>
      <c r="I579" s="289"/>
      <c r="J579" s="289"/>
      <c r="K579" s="289"/>
      <c r="L579" s="289"/>
      <c r="M579" s="289"/>
      <c r="N579" s="289"/>
      <c r="O579" s="289"/>
      <c r="P579" s="292"/>
      <c r="Q579" s="289"/>
      <c r="R579" s="265"/>
      <c r="S579" s="298"/>
      <c r="T579" s="298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9"/>
      <c r="F580" s="289"/>
      <c r="G580" s="289"/>
      <c r="H580" s="289"/>
      <c r="I580" s="289"/>
      <c r="J580" s="289"/>
      <c r="K580" s="289"/>
      <c r="L580" s="289"/>
      <c r="M580" s="289"/>
      <c r="N580" s="289"/>
      <c r="O580" s="289"/>
      <c r="P580" s="292"/>
      <c r="Q580" s="289"/>
      <c r="R580" s="265"/>
      <c r="S580" s="298"/>
      <c r="T580" s="298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9"/>
      <c r="F581" s="289"/>
      <c r="G581" s="289"/>
      <c r="H581" s="289"/>
      <c r="I581" s="289"/>
      <c r="J581" s="289"/>
      <c r="K581" s="289"/>
      <c r="L581" s="289"/>
      <c r="M581" s="289"/>
      <c r="N581" s="289"/>
      <c r="O581" s="289"/>
      <c r="P581" s="292"/>
      <c r="Q581" s="289"/>
      <c r="R581" s="265"/>
      <c r="S581" s="298"/>
      <c r="T581" s="298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9"/>
      <c r="F582" s="289"/>
      <c r="G582" s="289"/>
      <c r="H582" s="289"/>
      <c r="I582" s="289"/>
      <c r="J582" s="289"/>
      <c r="K582" s="289"/>
      <c r="L582" s="289"/>
      <c r="M582" s="289"/>
      <c r="N582" s="289"/>
      <c r="O582" s="289"/>
      <c r="P582" s="292"/>
      <c r="Q582" s="289"/>
      <c r="R582" s="265"/>
      <c r="S582" s="298"/>
      <c r="T582" s="298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9"/>
      <c r="F583" s="289"/>
      <c r="G583" s="289"/>
      <c r="H583" s="289"/>
      <c r="I583" s="289"/>
      <c r="J583" s="289"/>
      <c r="K583" s="289"/>
      <c r="L583" s="289"/>
      <c r="M583" s="289"/>
      <c r="N583" s="289"/>
      <c r="O583" s="289"/>
      <c r="P583" s="292"/>
      <c r="Q583" s="289"/>
      <c r="R583" s="265"/>
      <c r="S583" s="298"/>
      <c r="T583" s="298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9"/>
      <c r="F584" s="289"/>
      <c r="G584" s="289"/>
      <c r="H584" s="289"/>
      <c r="I584" s="289"/>
      <c r="J584" s="289"/>
      <c r="K584" s="289"/>
      <c r="L584" s="289"/>
      <c r="M584" s="289"/>
      <c r="N584" s="289"/>
      <c r="O584" s="289"/>
      <c r="P584" s="292"/>
      <c r="Q584" s="289"/>
      <c r="R584" s="265"/>
      <c r="S584" s="298"/>
      <c r="T584" s="298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9"/>
      <c r="F585" s="289"/>
      <c r="G585" s="289"/>
      <c r="H585" s="289"/>
      <c r="I585" s="289"/>
      <c r="J585" s="289"/>
      <c r="K585" s="289"/>
      <c r="L585" s="289"/>
      <c r="M585" s="289"/>
      <c r="N585" s="289"/>
      <c r="O585" s="289"/>
      <c r="P585" s="292"/>
      <c r="Q585" s="289"/>
      <c r="R585" s="265"/>
      <c r="S585" s="298"/>
      <c r="T585" s="298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9"/>
      <c r="F586" s="289"/>
      <c r="G586" s="289"/>
      <c r="H586" s="289"/>
      <c r="I586" s="289"/>
      <c r="J586" s="289"/>
      <c r="K586" s="289"/>
      <c r="L586" s="289"/>
      <c r="M586" s="289"/>
      <c r="N586" s="289"/>
      <c r="O586" s="289"/>
      <c r="P586" s="292"/>
      <c r="Q586" s="289"/>
      <c r="R586" s="265"/>
      <c r="S586" s="298"/>
      <c r="T586" s="298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9"/>
      <c r="F587" s="289"/>
      <c r="G587" s="289"/>
      <c r="H587" s="289"/>
      <c r="I587" s="289"/>
      <c r="J587" s="289"/>
      <c r="K587" s="289"/>
      <c r="L587" s="289"/>
      <c r="M587" s="289"/>
      <c r="N587" s="289"/>
      <c r="O587" s="289"/>
      <c r="P587" s="292"/>
      <c r="Q587" s="289"/>
      <c r="R587" s="265"/>
      <c r="S587" s="298"/>
      <c r="T587" s="298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9"/>
      <c r="F588" s="289"/>
      <c r="G588" s="289"/>
      <c r="H588" s="289"/>
      <c r="I588" s="289"/>
      <c r="J588" s="289"/>
      <c r="K588" s="289"/>
      <c r="L588" s="289"/>
      <c r="M588" s="289"/>
      <c r="N588" s="289"/>
      <c r="O588" s="289"/>
      <c r="P588" s="292"/>
      <c r="Q588" s="289"/>
      <c r="R588" s="265"/>
      <c r="S588" s="298"/>
      <c r="T588" s="298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9"/>
      <c r="F589" s="289"/>
      <c r="G589" s="289"/>
      <c r="H589" s="289"/>
      <c r="I589" s="289"/>
      <c r="J589" s="289"/>
      <c r="K589" s="289"/>
      <c r="L589" s="289"/>
      <c r="M589" s="289"/>
      <c r="N589" s="289"/>
      <c r="O589" s="289"/>
      <c r="P589" s="292"/>
      <c r="Q589" s="289"/>
      <c r="R589" s="265"/>
      <c r="S589" s="298"/>
      <c r="T589" s="298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9"/>
      <c r="F590" s="289"/>
      <c r="G590" s="289"/>
      <c r="H590" s="289"/>
      <c r="I590" s="289"/>
      <c r="J590" s="289"/>
      <c r="K590" s="289"/>
      <c r="L590" s="289"/>
      <c r="M590" s="289"/>
      <c r="N590" s="289"/>
      <c r="O590" s="289"/>
      <c r="P590" s="292"/>
      <c r="Q590" s="289"/>
      <c r="R590" s="265"/>
      <c r="S590" s="298"/>
      <c r="T590" s="298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9"/>
      <c r="F591" s="289"/>
      <c r="G591" s="289"/>
      <c r="H591" s="289"/>
      <c r="I591" s="289"/>
      <c r="J591" s="289"/>
      <c r="K591" s="289"/>
      <c r="L591" s="289"/>
      <c r="M591" s="289"/>
      <c r="N591" s="289"/>
      <c r="O591" s="289"/>
      <c r="P591" s="292"/>
      <c r="Q591" s="289"/>
      <c r="R591" s="265"/>
      <c r="S591" s="298"/>
      <c r="T591" s="298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9"/>
      <c r="F592" s="289"/>
      <c r="G592" s="289"/>
      <c r="H592" s="289"/>
      <c r="I592" s="289"/>
      <c r="J592" s="289"/>
      <c r="K592" s="289"/>
      <c r="L592" s="289"/>
      <c r="M592" s="289"/>
      <c r="N592" s="289"/>
      <c r="O592" s="289"/>
      <c r="P592" s="292"/>
      <c r="Q592" s="289"/>
      <c r="R592" s="265"/>
      <c r="S592" s="298"/>
      <c r="T592" s="298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9"/>
      <c r="F593" s="289"/>
      <c r="G593" s="289"/>
      <c r="H593" s="289"/>
      <c r="I593" s="289"/>
      <c r="J593" s="289"/>
      <c r="K593" s="289"/>
      <c r="L593" s="289"/>
      <c r="M593" s="289"/>
      <c r="N593" s="289"/>
      <c r="O593" s="289"/>
      <c r="P593" s="292"/>
      <c r="Q593" s="289"/>
      <c r="R593" s="265"/>
      <c r="S593" s="298"/>
      <c r="T593" s="298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9"/>
      <c r="F594" s="289"/>
      <c r="G594" s="289"/>
      <c r="H594" s="289"/>
      <c r="I594" s="289"/>
      <c r="J594" s="289"/>
      <c r="K594" s="289"/>
      <c r="L594" s="289"/>
      <c r="M594" s="289"/>
      <c r="N594" s="289"/>
      <c r="O594" s="289"/>
      <c r="P594" s="292"/>
      <c r="Q594" s="289"/>
      <c r="R594" s="265"/>
      <c r="S594" s="298"/>
      <c r="T594" s="298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9"/>
      <c r="F595" s="289"/>
      <c r="G595" s="289"/>
      <c r="H595" s="289"/>
      <c r="I595" s="289"/>
      <c r="J595" s="289"/>
      <c r="K595" s="289"/>
      <c r="L595" s="289"/>
      <c r="M595" s="289"/>
      <c r="N595" s="289"/>
      <c r="O595" s="289"/>
      <c r="P595" s="292"/>
      <c r="Q595" s="289"/>
      <c r="R595" s="265"/>
      <c r="S595" s="298"/>
      <c r="T595" s="298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9"/>
      <c r="F596" s="289"/>
      <c r="G596" s="289"/>
      <c r="H596" s="289"/>
      <c r="I596" s="289"/>
      <c r="J596" s="289"/>
      <c r="K596" s="289"/>
      <c r="L596" s="289"/>
      <c r="M596" s="289"/>
      <c r="N596" s="289"/>
      <c r="O596" s="289"/>
      <c r="P596" s="292"/>
      <c r="Q596" s="289"/>
      <c r="R596" s="265"/>
      <c r="S596" s="298"/>
      <c r="T596" s="298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9"/>
      <c r="F597" s="289"/>
      <c r="G597" s="289"/>
      <c r="H597" s="289"/>
      <c r="I597" s="289"/>
      <c r="J597" s="289"/>
      <c r="K597" s="289"/>
      <c r="L597" s="289"/>
      <c r="M597" s="289"/>
      <c r="N597" s="289"/>
      <c r="O597" s="289"/>
      <c r="P597" s="292"/>
      <c r="Q597" s="289"/>
      <c r="R597" s="265"/>
      <c r="S597" s="298"/>
      <c r="T597" s="298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9"/>
      <c r="F598" s="289"/>
      <c r="G598" s="289"/>
      <c r="H598" s="289"/>
      <c r="I598" s="289"/>
      <c r="J598" s="289"/>
      <c r="K598" s="289"/>
      <c r="L598" s="289"/>
      <c r="M598" s="289"/>
      <c r="N598" s="289"/>
      <c r="O598" s="289"/>
      <c r="P598" s="292"/>
      <c r="Q598" s="289"/>
      <c r="R598" s="265"/>
      <c r="S598" s="298"/>
      <c r="T598" s="298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9"/>
      <c r="F599" s="289"/>
      <c r="G599" s="289"/>
      <c r="H599" s="289"/>
      <c r="I599" s="289"/>
      <c r="J599" s="289"/>
      <c r="K599" s="289"/>
      <c r="L599" s="289"/>
      <c r="M599" s="289"/>
      <c r="N599" s="289"/>
      <c r="O599" s="289"/>
      <c r="P599" s="292"/>
      <c r="Q599" s="289"/>
      <c r="R599" s="265"/>
      <c r="S599" s="298"/>
      <c r="T599" s="298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9"/>
      <c r="F600" s="289"/>
      <c r="G600" s="289"/>
      <c r="H600" s="289"/>
      <c r="I600" s="289"/>
      <c r="J600" s="289"/>
      <c r="K600" s="289"/>
      <c r="L600" s="289"/>
      <c r="M600" s="289"/>
      <c r="N600" s="289"/>
      <c r="O600" s="289"/>
      <c r="P600" s="292"/>
      <c r="Q600" s="289"/>
      <c r="R600" s="265"/>
      <c r="S600" s="298"/>
      <c r="T600" s="298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9"/>
      <c r="F601" s="289"/>
      <c r="G601" s="289"/>
      <c r="H601" s="289"/>
      <c r="I601" s="289"/>
      <c r="J601" s="289"/>
      <c r="K601" s="289"/>
      <c r="L601" s="289"/>
      <c r="M601" s="289"/>
      <c r="N601" s="289"/>
      <c r="O601" s="289"/>
      <c r="P601" s="292"/>
      <c r="Q601" s="289"/>
      <c r="R601" s="265"/>
      <c r="S601" s="298"/>
      <c r="T601" s="298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9"/>
      <c r="F602" s="289"/>
      <c r="G602" s="289"/>
      <c r="H602" s="289"/>
      <c r="I602" s="289"/>
      <c r="J602" s="289"/>
      <c r="K602" s="289"/>
      <c r="L602" s="289"/>
      <c r="M602" s="289"/>
      <c r="N602" s="289"/>
      <c r="O602" s="289"/>
      <c r="P602" s="292"/>
      <c r="Q602" s="289"/>
      <c r="R602" s="265"/>
      <c r="S602" s="298"/>
      <c r="T602" s="298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9"/>
      <c r="F603" s="289"/>
      <c r="G603" s="289"/>
      <c r="H603" s="289"/>
      <c r="I603" s="289"/>
      <c r="J603" s="289"/>
      <c r="K603" s="289"/>
      <c r="L603" s="289"/>
      <c r="M603" s="289"/>
      <c r="N603" s="289"/>
      <c r="O603" s="289"/>
      <c r="P603" s="292"/>
      <c r="Q603" s="289"/>
      <c r="R603" s="265"/>
      <c r="S603" s="298"/>
      <c r="T603" s="298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9"/>
      <c r="F604" s="289"/>
      <c r="G604" s="289"/>
      <c r="H604" s="289"/>
      <c r="I604" s="289"/>
      <c r="J604" s="289"/>
      <c r="K604" s="289"/>
      <c r="L604" s="289"/>
      <c r="M604" s="289"/>
      <c r="N604" s="289"/>
      <c r="O604" s="289"/>
      <c r="P604" s="292"/>
      <c r="Q604" s="289"/>
      <c r="R604" s="265"/>
      <c r="S604" s="298"/>
      <c r="T604" s="298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9"/>
      <c r="F605" s="289"/>
      <c r="G605" s="289"/>
      <c r="H605" s="289"/>
      <c r="I605" s="289"/>
      <c r="J605" s="289"/>
      <c r="K605" s="289"/>
      <c r="L605" s="289"/>
      <c r="M605" s="289"/>
      <c r="N605" s="289"/>
      <c r="O605" s="289"/>
      <c r="P605" s="292"/>
      <c r="Q605" s="289"/>
      <c r="R605" s="265"/>
      <c r="S605" s="298"/>
      <c r="T605" s="298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9"/>
      <c r="F606" s="289"/>
      <c r="G606" s="289"/>
      <c r="H606" s="289"/>
      <c r="I606" s="289"/>
      <c r="J606" s="289"/>
      <c r="K606" s="289"/>
      <c r="L606" s="289"/>
      <c r="M606" s="289"/>
      <c r="N606" s="289"/>
      <c r="O606" s="289"/>
      <c r="P606" s="292"/>
      <c r="Q606" s="289"/>
      <c r="R606" s="265"/>
      <c r="S606" s="298"/>
      <c r="T606" s="298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9"/>
      <c r="F607" s="289"/>
      <c r="G607" s="289"/>
      <c r="H607" s="289"/>
      <c r="I607" s="289"/>
      <c r="J607" s="289"/>
      <c r="K607" s="289"/>
      <c r="L607" s="289"/>
      <c r="M607" s="289"/>
      <c r="N607" s="289"/>
      <c r="O607" s="289"/>
      <c r="P607" s="292"/>
      <c r="Q607" s="289"/>
      <c r="R607" s="265"/>
      <c r="S607" s="298"/>
      <c r="T607" s="298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9"/>
      <c r="F608" s="289"/>
      <c r="G608" s="289"/>
      <c r="H608" s="289"/>
      <c r="I608" s="289"/>
      <c r="J608" s="289"/>
      <c r="K608" s="289"/>
      <c r="L608" s="289"/>
      <c r="M608" s="289"/>
      <c r="N608" s="289"/>
      <c r="O608" s="289"/>
      <c r="P608" s="292"/>
      <c r="Q608" s="289"/>
      <c r="R608" s="265"/>
      <c r="S608" s="298"/>
      <c r="T608" s="298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9"/>
      <c r="F609" s="289"/>
      <c r="G609" s="289"/>
      <c r="H609" s="289"/>
      <c r="I609" s="289"/>
      <c r="J609" s="289"/>
      <c r="K609" s="289"/>
      <c r="L609" s="289"/>
      <c r="M609" s="289"/>
      <c r="N609" s="289"/>
      <c r="O609" s="289"/>
      <c r="P609" s="292"/>
      <c r="Q609" s="289"/>
      <c r="R609" s="265"/>
      <c r="S609" s="298"/>
      <c r="T609" s="298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9"/>
      <c r="F610" s="289"/>
      <c r="G610" s="289"/>
      <c r="H610" s="289"/>
      <c r="I610" s="289"/>
      <c r="J610" s="289"/>
      <c r="K610" s="289"/>
      <c r="L610" s="289"/>
      <c r="M610" s="289"/>
      <c r="N610" s="289"/>
      <c r="O610" s="289"/>
      <c r="P610" s="292"/>
      <c r="Q610" s="289"/>
      <c r="R610" s="265"/>
      <c r="S610" s="298"/>
      <c r="T610" s="298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9"/>
      <c r="F611" s="289"/>
      <c r="G611" s="289"/>
      <c r="H611" s="289"/>
      <c r="I611" s="289"/>
      <c r="J611" s="289"/>
      <c r="K611" s="289"/>
      <c r="L611" s="289"/>
      <c r="M611" s="289"/>
      <c r="N611" s="289"/>
      <c r="O611" s="289"/>
      <c r="P611" s="292"/>
      <c r="Q611" s="289"/>
      <c r="R611" s="265"/>
      <c r="S611" s="298"/>
      <c r="T611" s="298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9"/>
      <c r="F612" s="289"/>
      <c r="G612" s="289"/>
      <c r="H612" s="289"/>
      <c r="I612" s="289"/>
      <c r="J612" s="289"/>
      <c r="K612" s="289"/>
      <c r="L612" s="289"/>
      <c r="M612" s="289"/>
      <c r="N612" s="289"/>
      <c r="O612" s="289"/>
      <c r="P612" s="292"/>
      <c r="Q612" s="289"/>
      <c r="R612" s="265"/>
      <c r="S612" s="298"/>
      <c r="T612" s="298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9"/>
      <c r="F613" s="289"/>
      <c r="G613" s="289"/>
      <c r="H613" s="289"/>
      <c r="I613" s="289"/>
      <c r="J613" s="289"/>
      <c r="K613" s="289"/>
      <c r="L613" s="289"/>
      <c r="M613" s="289"/>
      <c r="N613" s="289"/>
      <c r="O613" s="289"/>
      <c r="P613" s="292"/>
      <c r="Q613" s="289"/>
      <c r="R613" s="265"/>
      <c r="S613" s="298"/>
      <c r="T613" s="298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9"/>
      <c r="F614" s="289"/>
      <c r="G614" s="289"/>
      <c r="H614" s="289"/>
      <c r="I614" s="289"/>
      <c r="J614" s="289"/>
      <c r="K614" s="289"/>
      <c r="L614" s="289"/>
      <c r="M614" s="289"/>
      <c r="N614" s="289"/>
      <c r="O614" s="289"/>
      <c r="P614" s="292"/>
      <c r="Q614" s="289"/>
      <c r="R614" s="265"/>
      <c r="S614" s="298"/>
      <c r="T614" s="298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9"/>
      <c r="F615" s="289"/>
      <c r="G615" s="289"/>
      <c r="H615" s="289"/>
      <c r="I615" s="289"/>
      <c r="J615" s="289"/>
      <c r="K615" s="289"/>
      <c r="L615" s="289"/>
      <c r="M615" s="289"/>
      <c r="N615" s="289"/>
      <c r="O615" s="289"/>
      <c r="P615" s="292"/>
      <c r="Q615" s="289"/>
      <c r="R615" s="265"/>
      <c r="S615" s="298"/>
      <c r="T615" s="298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9"/>
      <c r="F616" s="289"/>
      <c r="G616" s="289"/>
      <c r="H616" s="289"/>
      <c r="I616" s="289"/>
      <c r="J616" s="289"/>
      <c r="K616" s="289"/>
      <c r="L616" s="289"/>
      <c r="M616" s="289"/>
      <c r="N616" s="289"/>
      <c r="O616" s="289"/>
      <c r="P616" s="292"/>
      <c r="Q616" s="289"/>
      <c r="R616" s="265"/>
      <c r="S616" s="298"/>
      <c r="T616" s="298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9"/>
      <c r="F617" s="289"/>
      <c r="G617" s="289"/>
      <c r="H617" s="289"/>
      <c r="I617" s="289"/>
      <c r="J617" s="289"/>
      <c r="K617" s="289"/>
      <c r="L617" s="289"/>
      <c r="M617" s="289"/>
      <c r="N617" s="289"/>
      <c r="O617" s="289"/>
      <c r="P617" s="292"/>
      <c r="Q617" s="289"/>
      <c r="R617" s="265"/>
      <c r="S617" s="298"/>
      <c r="T617" s="298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9"/>
      <c r="F618" s="289"/>
      <c r="G618" s="289"/>
      <c r="H618" s="289"/>
      <c r="I618" s="289"/>
      <c r="J618" s="289"/>
      <c r="K618" s="289"/>
      <c r="L618" s="289"/>
      <c r="M618" s="289"/>
      <c r="N618" s="289"/>
      <c r="O618" s="289"/>
      <c r="P618" s="292"/>
      <c r="Q618" s="289"/>
      <c r="R618" s="265"/>
      <c r="S618" s="298"/>
      <c r="T618" s="298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9"/>
      <c r="F619" s="289"/>
      <c r="G619" s="289"/>
      <c r="H619" s="289"/>
      <c r="I619" s="289"/>
      <c r="J619" s="289"/>
      <c r="K619" s="289"/>
      <c r="L619" s="289"/>
      <c r="M619" s="289"/>
      <c r="N619" s="289"/>
      <c r="O619" s="289"/>
      <c r="P619" s="292"/>
      <c r="Q619" s="289"/>
      <c r="R619" s="265"/>
      <c r="S619" s="298"/>
      <c r="T619" s="298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9"/>
      <c r="F620" s="289"/>
      <c r="G620" s="289"/>
      <c r="H620" s="289"/>
      <c r="I620" s="289"/>
      <c r="J620" s="289"/>
      <c r="K620" s="289"/>
      <c r="L620" s="289"/>
      <c r="M620" s="289"/>
      <c r="N620" s="289"/>
      <c r="O620" s="289"/>
      <c r="P620" s="292"/>
      <c r="Q620" s="289"/>
      <c r="R620" s="265"/>
      <c r="S620" s="298"/>
      <c r="T620" s="298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9"/>
      <c r="F621" s="289"/>
      <c r="G621" s="289"/>
      <c r="H621" s="289"/>
      <c r="I621" s="289"/>
      <c r="J621" s="289"/>
      <c r="K621" s="289"/>
      <c r="L621" s="289"/>
      <c r="M621" s="289"/>
      <c r="N621" s="289"/>
      <c r="O621" s="289"/>
      <c r="P621" s="292"/>
      <c r="Q621" s="289"/>
      <c r="R621" s="265"/>
      <c r="S621" s="298"/>
      <c r="T621" s="298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9"/>
      <c r="F622" s="289"/>
      <c r="G622" s="289"/>
      <c r="H622" s="289"/>
      <c r="I622" s="289"/>
      <c r="J622" s="289"/>
      <c r="K622" s="289"/>
      <c r="L622" s="289"/>
      <c r="M622" s="289"/>
      <c r="N622" s="289"/>
      <c r="O622" s="289"/>
      <c r="P622" s="292"/>
      <c r="Q622" s="289"/>
      <c r="R622" s="265"/>
      <c r="S622" s="298"/>
      <c r="T622" s="298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9"/>
      <c r="F623" s="289"/>
      <c r="G623" s="289"/>
      <c r="H623" s="289"/>
      <c r="I623" s="289"/>
      <c r="J623" s="289"/>
      <c r="K623" s="289"/>
      <c r="L623" s="289"/>
      <c r="M623" s="289"/>
      <c r="N623" s="289"/>
      <c r="O623" s="289"/>
      <c r="P623" s="292"/>
      <c r="Q623" s="289"/>
      <c r="R623" s="265"/>
      <c r="S623" s="298"/>
      <c r="T623" s="298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9"/>
      <c r="F624" s="289"/>
      <c r="G624" s="289"/>
      <c r="H624" s="289"/>
      <c r="I624" s="289"/>
      <c r="J624" s="289"/>
      <c r="K624" s="289"/>
      <c r="L624" s="289"/>
      <c r="M624" s="289"/>
      <c r="N624" s="289"/>
      <c r="O624" s="289"/>
      <c r="P624" s="292"/>
      <c r="Q624" s="289"/>
      <c r="R624" s="265"/>
      <c r="S624" s="298"/>
      <c r="T624" s="298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9"/>
      <c r="F625" s="289"/>
      <c r="G625" s="289"/>
      <c r="H625" s="289"/>
      <c r="I625" s="289"/>
      <c r="J625" s="289"/>
      <c r="K625" s="289"/>
      <c r="L625" s="289"/>
      <c r="M625" s="289"/>
      <c r="N625" s="289"/>
      <c r="O625" s="289"/>
      <c r="P625" s="292"/>
      <c r="Q625" s="289"/>
      <c r="R625" s="265"/>
      <c r="S625" s="298"/>
      <c r="T625" s="298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9"/>
      <c r="F626" s="289"/>
      <c r="G626" s="289"/>
      <c r="H626" s="289"/>
      <c r="I626" s="289"/>
      <c r="J626" s="289"/>
      <c r="K626" s="289"/>
      <c r="L626" s="289"/>
      <c r="M626" s="289"/>
      <c r="N626" s="289"/>
      <c r="O626" s="289"/>
      <c r="P626" s="292"/>
      <c r="Q626" s="289"/>
      <c r="R626" s="265"/>
      <c r="S626" s="298"/>
      <c r="T626" s="298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9"/>
      <c r="F627" s="289"/>
      <c r="G627" s="289"/>
      <c r="H627" s="289"/>
      <c r="I627" s="289"/>
      <c r="J627" s="289"/>
      <c r="K627" s="289"/>
      <c r="L627" s="289"/>
      <c r="M627" s="289"/>
      <c r="N627" s="289"/>
      <c r="O627" s="289"/>
      <c r="P627" s="292"/>
      <c r="Q627" s="289"/>
      <c r="R627" s="265"/>
      <c r="S627" s="298"/>
      <c r="T627" s="298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9"/>
      <c r="F628" s="289"/>
      <c r="G628" s="289"/>
      <c r="H628" s="289"/>
      <c r="I628" s="289"/>
      <c r="J628" s="289"/>
      <c r="K628" s="289"/>
      <c r="L628" s="289"/>
      <c r="M628" s="289"/>
      <c r="N628" s="289"/>
      <c r="O628" s="289"/>
      <c r="P628" s="292"/>
      <c r="Q628" s="289"/>
      <c r="R628" s="265"/>
      <c r="S628" s="298"/>
      <c r="T628" s="298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9"/>
      <c r="F629" s="289"/>
      <c r="G629" s="289"/>
      <c r="H629" s="289"/>
      <c r="I629" s="289"/>
      <c r="J629" s="289"/>
      <c r="K629" s="289"/>
      <c r="L629" s="289"/>
      <c r="M629" s="289"/>
      <c r="N629" s="289"/>
      <c r="O629" s="289"/>
      <c r="P629" s="292"/>
      <c r="Q629" s="289"/>
      <c r="R629" s="265"/>
      <c r="S629" s="298"/>
      <c r="T629" s="298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9"/>
      <c r="F630" s="289"/>
      <c r="G630" s="289"/>
      <c r="H630" s="289"/>
      <c r="I630" s="289"/>
      <c r="J630" s="289"/>
      <c r="K630" s="289"/>
      <c r="L630" s="289"/>
      <c r="M630" s="289"/>
      <c r="N630" s="289"/>
      <c r="O630" s="289"/>
      <c r="P630" s="292"/>
      <c r="Q630" s="289"/>
      <c r="R630" s="265"/>
      <c r="S630" s="298"/>
      <c r="T630" s="298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9"/>
      <c r="F631" s="289"/>
      <c r="G631" s="289"/>
      <c r="H631" s="289"/>
      <c r="I631" s="289"/>
      <c r="J631" s="289"/>
      <c r="K631" s="289"/>
      <c r="L631" s="289"/>
      <c r="M631" s="289"/>
      <c r="N631" s="289"/>
      <c r="O631" s="289"/>
      <c r="P631" s="292"/>
      <c r="Q631" s="289"/>
      <c r="R631" s="265"/>
      <c r="S631" s="298"/>
      <c r="T631" s="298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9"/>
      <c r="F632" s="289"/>
      <c r="G632" s="289"/>
      <c r="H632" s="289"/>
      <c r="I632" s="289"/>
      <c r="J632" s="289"/>
      <c r="K632" s="289"/>
      <c r="L632" s="289"/>
      <c r="M632" s="289"/>
      <c r="N632" s="289"/>
      <c r="O632" s="289"/>
      <c r="P632" s="292"/>
      <c r="Q632" s="289"/>
      <c r="R632" s="265"/>
      <c r="S632" s="298"/>
      <c r="T632" s="298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9"/>
      <c r="F633" s="289"/>
      <c r="G633" s="289"/>
      <c r="H633" s="289"/>
      <c r="I633" s="289"/>
      <c r="J633" s="289"/>
      <c r="K633" s="289"/>
      <c r="L633" s="289"/>
      <c r="M633" s="289"/>
      <c r="N633" s="289"/>
      <c r="O633" s="289"/>
      <c r="P633" s="292"/>
      <c r="Q633" s="289"/>
      <c r="R633" s="265"/>
      <c r="S633" s="298"/>
      <c r="T633" s="298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9"/>
      <c r="F634" s="289"/>
      <c r="G634" s="289"/>
      <c r="H634" s="289"/>
      <c r="I634" s="289"/>
      <c r="J634" s="289"/>
      <c r="K634" s="289"/>
      <c r="L634" s="289"/>
      <c r="M634" s="289"/>
      <c r="N634" s="289"/>
      <c r="O634" s="289"/>
      <c r="P634" s="292"/>
      <c r="Q634" s="289"/>
      <c r="R634" s="265"/>
      <c r="S634" s="298"/>
      <c r="T634" s="298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9"/>
      <c r="F635" s="289"/>
      <c r="G635" s="289"/>
      <c r="H635" s="289"/>
      <c r="I635" s="289"/>
      <c r="J635" s="289"/>
      <c r="K635" s="289"/>
      <c r="L635" s="289"/>
      <c r="M635" s="289"/>
      <c r="N635" s="289"/>
      <c r="O635" s="289"/>
      <c r="P635" s="292"/>
      <c r="Q635" s="289"/>
      <c r="R635" s="265"/>
      <c r="S635" s="298"/>
      <c r="T635" s="298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9"/>
      <c r="F636" s="289"/>
      <c r="G636" s="289"/>
      <c r="H636" s="289"/>
      <c r="I636" s="289"/>
      <c r="J636" s="289"/>
      <c r="K636" s="289"/>
      <c r="L636" s="289"/>
      <c r="M636" s="289"/>
      <c r="N636" s="289"/>
      <c r="O636" s="289"/>
      <c r="P636" s="292"/>
      <c r="Q636" s="289"/>
      <c r="R636" s="265"/>
      <c r="S636" s="298"/>
      <c r="T636" s="298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9"/>
      <c r="F637" s="289"/>
      <c r="G637" s="289"/>
      <c r="H637" s="289"/>
      <c r="I637" s="289"/>
      <c r="J637" s="289"/>
      <c r="K637" s="289"/>
      <c r="L637" s="289"/>
      <c r="M637" s="289"/>
      <c r="N637" s="289"/>
      <c r="O637" s="289"/>
      <c r="P637" s="292"/>
      <c r="Q637" s="289"/>
      <c r="R637" s="265"/>
      <c r="S637" s="298"/>
      <c r="T637" s="298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9"/>
      <c r="F638" s="289"/>
      <c r="G638" s="289"/>
      <c r="H638" s="289"/>
      <c r="I638" s="289"/>
      <c r="J638" s="289"/>
      <c r="K638" s="289"/>
      <c r="L638" s="289"/>
      <c r="M638" s="289"/>
      <c r="N638" s="289"/>
      <c r="O638" s="289"/>
      <c r="P638" s="292"/>
      <c r="Q638" s="289"/>
      <c r="R638" s="265"/>
      <c r="S638" s="298"/>
      <c r="T638" s="298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9"/>
      <c r="F639" s="289"/>
      <c r="G639" s="289"/>
      <c r="H639" s="289"/>
      <c r="I639" s="289"/>
      <c r="J639" s="289"/>
      <c r="K639" s="289"/>
      <c r="L639" s="289"/>
      <c r="M639" s="289"/>
      <c r="N639" s="289"/>
      <c r="O639" s="289"/>
      <c r="P639" s="292"/>
      <c r="Q639" s="289"/>
      <c r="R639" s="265"/>
      <c r="S639" s="298"/>
      <c r="T639" s="298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9"/>
      <c r="F640" s="289"/>
      <c r="G640" s="289"/>
      <c r="H640" s="289"/>
      <c r="I640" s="289"/>
      <c r="J640" s="289"/>
      <c r="K640" s="289"/>
      <c r="L640" s="289"/>
      <c r="M640" s="289"/>
      <c r="N640" s="289"/>
      <c r="O640" s="289"/>
      <c r="P640" s="292"/>
      <c r="Q640" s="289"/>
      <c r="R640" s="265"/>
      <c r="S640" s="298"/>
      <c r="T640" s="298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9"/>
      <c r="F641" s="289"/>
      <c r="G641" s="289"/>
      <c r="H641" s="289"/>
      <c r="I641" s="289"/>
      <c r="J641" s="289"/>
      <c r="K641" s="289"/>
      <c r="L641" s="289"/>
      <c r="M641" s="289"/>
      <c r="N641" s="289"/>
      <c r="O641" s="289"/>
      <c r="P641" s="292"/>
      <c r="Q641" s="289"/>
      <c r="R641" s="265"/>
      <c r="S641" s="298"/>
      <c r="T641" s="298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9"/>
      <c r="F642" s="289"/>
      <c r="G642" s="289"/>
      <c r="H642" s="289"/>
      <c r="I642" s="289"/>
      <c r="J642" s="289"/>
      <c r="K642" s="289"/>
      <c r="L642" s="289"/>
      <c r="M642" s="289"/>
      <c r="N642" s="289"/>
      <c r="O642" s="289"/>
      <c r="P642" s="292"/>
      <c r="Q642" s="289"/>
      <c r="R642" s="265"/>
      <c r="S642" s="298"/>
      <c r="T642" s="298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9"/>
      <c r="F643" s="289"/>
      <c r="G643" s="289"/>
      <c r="H643" s="289"/>
      <c r="I643" s="289"/>
      <c r="J643" s="289"/>
      <c r="K643" s="289"/>
      <c r="L643" s="289"/>
      <c r="M643" s="289"/>
      <c r="N643" s="289"/>
      <c r="O643" s="289"/>
      <c r="P643" s="292"/>
      <c r="Q643" s="289"/>
      <c r="R643" s="265"/>
      <c r="S643" s="298"/>
      <c r="T643" s="298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9"/>
      <c r="F644" s="289"/>
      <c r="G644" s="289"/>
      <c r="H644" s="289"/>
      <c r="I644" s="289"/>
      <c r="J644" s="289"/>
      <c r="K644" s="289"/>
      <c r="L644" s="289"/>
      <c r="M644" s="289"/>
      <c r="N644" s="289"/>
      <c r="O644" s="289"/>
      <c r="P644" s="292"/>
      <c r="Q644" s="289"/>
      <c r="R644" s="265"/>
      <c r="S644" s="298"/>
      <c r="T644" s="298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9"/>
      <c r="F645" s="289"/>
      <c r="G645" s="289"/>
      <c r="H645" s="289"/>
      <c r="I645" s="289"/>
      <c r="J645" s="289"/>
      <c r="K645" s="289"/>
      <c r="L645" s="289"/>
      <c r="M645" s="289"/>
      <c r="N645" s="289"/>
      <c r="O645" s="289"/>
      <c r="P645" s="292"/>
      <c r="Q645" s="289"/>
      <c r="R645" s="265"/>
      <c r="S645" s="298"/>
      <c r="T645" s="298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9"/>
      <c r="F646" s="289"/>
      <c r="G646" s="289"/>
      <c r="H646" s="289"/>
      <c r="I646" s="289"/>
      <c r="J646" s="289"/>
      <c r="K646" s="289"/>
      <c r="L646" s="289"/>
      <c r="M646" s="289"/>
      <c r="N646" s="289"/>
      <c r="O646" s="289"/>
      <c r="P646" s="292"/>
      <c r="Q646" s="289"/>
      <c r="R646" s="265"/>
      <c r="S646" s="298"/>
      <c r="T646" s="298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9"/>
      <c r="F647" s="289"/>
      <c r="G647" s="289"/>
      <c r="H647" s="289"/>
      <c r="I647" s="289"/>
      <c r="J647" s="289"/>
      <c r="K647" s="289"/>
      <c r="L647" s="289"/>
      <c r="M647" s="289"/>
      <c r="N647" s="289"/>
      <c r="O647" s="289"/>
      <c r="P647" s="292"/>
      <c r="Q647" s="289"/>
      <c r="R647" s="265"/>
      <c r="S647" s="298"/>
      <c r="T647" s="298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9"/>
      <c r="F648" s="289"/>
      <c r="G648" s="289"/>
      <c r="H648" s="289"/>
      <c r="I648" s="289"/>
      <c r="J648" s="289"/>
      <c r="K648" s="289"/>
      <c r="L648" s="289"/>
      <c r="M648" s="289"/>
      <c r="N648" s="289"/>
      <c r="O648" s="289"/>
      <c r="P648" s="292"/>
      <c r="Q648" s="289"/>
      <c r="R648" s="265"/>
      <c r="S648" s="298"/>
      <c r="T648" s="298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9"/>
      <c r="F649" s="289"/>
      <c r="G649" s="289"/>
      <c r="H649" s="289"/>
      <c r="I649" s="289"/>
      <c r="J649" s="289"/>
      <c r="K649" s="289"/>
      <c r="L649" s="289"/>
      <c r="M649" s="289"/>
      <c r="N649" s="289"/>
      <c r="O649" s="289"/>
      <c r="P649" s="292"/>
      <c r="Q649" s="289"/>
      <c r="R649" s="265"/>
      <c r="S649" s="298"/>
      <c r="T649" s="298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9"/>
      <c r="F650" s="289"/>
      <c r="G650" s="289"/>
      <c r="H650" s="289"/>
      <c r="I650" s="289"/>
      <c r="J650" s="289"/>
      <c r="K650" s="289"/>
      <c r="L650" s="289"/>
      <c r="M650" s="289"/>
      <c r="N650" s="289"/>
      <c r="O650" s="289"/>
      <c r="P650" s="292"/>
      <c r="Q650" s="289"/>
      <c r="R650" s="265"/>
      <c r="S650" s="298"/>
      <c r="T650" s="298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9"/>
      <c r="F651" s="289"/>
      <c r="G651" s="289"/>
      <c r="H651" s="289"/>
      <c r="I651" s="289"/>
      <c r="J651" s="289"/>
      <c r="K651" s="289"/>
      <c r="L651" s="289"/>
      <c r="M651" s="289"/>
      <c r="N651" s="289"/>
      <c r="O651" s="289"/>
      <c r="P651" s="292"/>
      <c r="Q651" s="289"/>
      <c r="R651" s="265"/>
      <c r="S651" s="298"/>
      <c r="T651" s="298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9"/>
      <c r="F652" s="289"/>
      <c r="G652" s="289"/>
      <c r="H652" s="289"/>
      <c r="I652" s="289"/>
      <c r="J652" s="289"/>
      <c r="K652" s="289"/>
      <c r="L652" s="289"/>
      <c r="M652" s="289"/>
      <c r="N652" s="289"/>
      <c r="O652" s="289"/>
      <c r="P652" s="292"/>
      <c r="Q652" s="289"/>
      <c r="R652" s="265"/>
      <c r="S652" s="298"/>
      <c r="T652" s="298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9"/>
      <c r="F653" s="289"/>
      <c r="G653" s="289"/>
      <c r="H653" s="289"/>
      <c r="I653" s="289"/>
      <c r="J653" s="289"/>
      <c r="K653" s="289"/>
      <c r="L653" s="289"/>
      <c r="M653" s="289"/>
      <c r="N653" s="289"/>
      <c r="O653" s="289"/>
      <c r="P653" s="292"/>
      <c r="Q653" s="289"/>
      <c r="R653" s="265"/>
      <c r="S653" s="298"/>
      <c r="T653" s="298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9"/>
      <c r="F654" s="289"/>
      <c r="G654" s="289"/>
      <c r="H654" s="289"/>
      <c r="I654" s="289"/>
      <c r="J654" s="289"/>
      <c r="K654" s="289"/>
      <c r="L654" s="289"/>
      <c r="M654" s="289"/>
      <c r="N654" s="289"/>
      <c r="O654" s="289"/>
      <c r="P654" s="292"/>
      <c r="Q654" s="289"/>
      <c r="R654" s="265"/>
      <c r="S654" s="298"/>
      <c r="T654" s="298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9"/>
      <c r="F655" s="289"/>
      <c r="G655" s="289"/>
      <c r="H655" s="289"/>
      <c r="I655" s="289"/>
      <c r="J655" s="289"/>
      <c r="K655" s="289"/>
      <c r="L655" s="289"/>
      <c r="M655" s="289"/>
      <c r="N655" s="289"/>
      <c r="O655" s="289"/>
      <c r="P655" s="292"/>
      <c r="Q655" s="289"/>
      <c r="R655" s="265"/>
      <c r="S655" s="298"/>
      <c r="T655" s="298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9"/>
      <c r="F656" s="289"/>
      <c r="G656" s="289"/>
      <c r="H656" s="289"/>
      <c r="I656" s="289"/>
      <c r="J656" s="289"/>
      <c r="K656" s="289"/>
      <c r="L656" s="289"/>
      <c r="M656" s="289"/>
      <c r="N656" s="289"/>
      <c r="O656" s="289"/>
      <c r="P656" s="292"/>
      <c r="Q656" s="289"/>
      <c r="R656" s="265"/>
      <c r="S656" s="298"/>
      <c r="T656" s="298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9"/>
      <c r="F657" s="289"/>
      <c r="G657" s="289"/>
      <c r="H657" s="289"/>
      <c r="I657" s="289"/>
      <c r="J657" s="289"/>
      <c r="K657" s="289"/>
      <c r="L657" s="289"/>
      <c r="M657" s="289"/>
      <c r="N657" s="289"/>
      <c r="O657" s="289"/>
      <c r="P657" s="292"/>
      <c r="Q657" s="289"/>
      <c r="R657" s="265"/>
      <c r="S657" s="298"/>
      <c r="T657" s="298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9"/>
      <c r="F658" s="289"/>
      <c r="G658" s="289"/>
      <c r="H658" s="289"/>
      <c r="I658" s="289"/>
      <c r="J658" s="289"/>
      <c r="K658" s="289"/>
      <c r="L658" s="289"/>
      <c r="M658" s="289"/>
      <c r="N658" s="289"/>
      <c r="O658" s="289"/>
      <c r="P658" s="292"/>
      <c r="Q658" s="289"/>
      <c r="R658" s="265"/>
      <c r="S658" s="298"/>
      <c r="T658" s="298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9"/>
      <c r="F659" s="289"/>
      <c r="G659" s="289"/>
      <c r="H659" s="289"/>
      <c r="I659" s="289"/>
      <c r="J659" s="289"/>
      <c r="K659" s="289"/>
      <c r="L659" s="289"/>
      <c r="M659" s="289"/>
      <c r="N659" s="289"/>
      <c r="O659" s="289"/>
      <c r="P659" s="292"/>
      <c r="Q659" s="289"/>
      <c r="R659" s="265"/>
      <c r="S659" s="298"/>
      <c r="T659" s="298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9"/>
      <c r="F660" s="289"/>
      <c r="G660" s="289"/>
      <c r="H660" s="289"/>
      <c r="I660" s="289"/>
      <c r="J660" s="289"/>
      <c r="K660" s="289"/>
      <c r="L660" s="289"/>
      <c r="M660" s="289"/>
      <c r="N660" s="289"/>
      <c r="O660" s="289"/>
      <c r="P660" s="292"/>
      <c r="Q660" s="289"/>
      <c r="R660" s="265"/>
      <c r="S660" s="298"/>
      <c r="T660" s="298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9"/>
      <c r="F661" s="289"/>
      <c r="G661" s="289"/>
      <c r="H661" s="289"/>
      <c r="I661" s="289"/>
      <c r="J661" s="289"/>
      <c r="K661" s="289"/>
      <c r="L661" s="289"/>
      <c r="M661" s="289"/>
      <c r="N661" s="289"/>
      <c r="O661" s="289"/>
      <c r="P661" s="292"/>
      <c r="Q661" s="289"/>
      <c r="R661" s="265"/>
      <c r="S661" s="298"/>
      <c r="T661" s="298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9"/>
      <c r="F662" s="289"/>
      <c r="G662" s="289"/>
      <c r="H662" s="289"/>
      <c r="I662" s="289"/>
      <c r="J662" s="289"/>
      <c r="K662" s="289"/>
      <c r="L662" s="289"/>
      <c r="M662" s="289"/>
      <c r="N662" s="289"/>
      <c r="O662" s="289"/>
      <c r="P662" s="292"/>
      <c r="Q662" s="289"/>
      <c r="R662" s="265"/>
      <c r="S662" s="298"/>
      <c r="T662" s="298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9"/>
      <c r="F663" s="289"/>
      <c r="G663" s="289"/>
      <c r="H663" s="289"/>
      <c r="I663" s="289"/>
      <c r="J663" s="289"/>
      <c r="K663" s="289"/>
      <c r="L663" s="289"/>
      <c r="M663" s="289"/>
      <c r="N663" s="289"/>
      <c r="O663" s="289"/>
      <c r="P663" s="292"/>
      <c r="Q663" s="289"/>
      <c r="R663" s="265"/>
      <c r="S663" s="298"/>
      <c r="T663" s="298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9"/>
      <c r="F664" s="289"/>
      <c r="G664" s="289"/>
      <c r="H664" s="289"/>
      <c r="I664" s="289"/>
      <c r="J664" s="289"/>
      <c r="K664" s="289"/>
      <c r="L664" s="289"/>
      <c r="M664" s="289"/>
      <c r="N664" s="289"/>
      <c r="O664" s="289"/>
      <c r="P664" s="292"/>
      <c r="Q664" s="289"/>
      <c r="R664" s="265"/>
      <c r="S664" s="298"/>
      <c r="T664" s="298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9"/>
      <c r="F665" s="289"/>
      <c r="G665" s="289"/>
      <c r="H665" s="289"/>
      <c r="I665" s="289"/>
      <c r="J665" s="289"/>
      <c r="K665" s="289"/>
      <c r="L665" s="289"/>
      <c r="M665" s="289"/>
      <c r="N665" s="289"/>
      <c r="O665" s="289"/>
      <c r="P665" s="292"/>
      <c r="Q665" s="289"/>
      <c r="R665" s="265"/>
      <c r="S665" s="298"/>
      <c r="T665" s="298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9"/>
      <c r="F666" s="289"/>
      <c r="G666" s="289"/>
      <c r="H666" s="289"/>
      <c r="I666" s="289"/>
      <c r="J666" s="289"/>
      <c r="K666" s="289"/>
      <c r="L666" s="289"/>
      <c r="M666" s="289"/>
      <c r="N666" s="289"/>
      <c r="O666" s="289"/>
      <c r="P666" s="292"/>
      <c r="Q666" s="289"/>
      <c r="R666" s="265"/>
      <c r="S666" s="298"/>
      <c r="T666" s="298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9"/>
      <c r="F667" s="289"/>
      <c r="G667" s="289"/>
      <c r="H667" s="289"/>
      <c r="I667" s="289"/>
      <c r="J667" s="289"/>
      <c r="K667" s="289"/>
      <c r="L667" s="289"/>
      <c r="M667" s="289"/>
      <c r="N667" s="289"/>
      <c r="O667" s="289"/>
      <c r="P667" s="292"/>
      <c r="Q667" s="289"/>
      <c r="R667" s="265"/>
      <c r="S667" s="298"/>
      <c r="T667" s="298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9"/>
      <c r="F668" s="289"/>
      <c r="G668" s="289"/>
      <c r="H668" s="289"/>
      <c r="I668" s="289"/>
      <c r="J668" s="289"/>
      <c r="K668" s="289"/>
      <c r="L668" s="289"/>
      <c r="M668" s="289"/>
      <c r="N668" s="289"/>
      <c r="O668" s="289"/>
      <c r="P668" s="292"/>
      <c r="Q668" s="289"/>
      <c r="R668" s="265"/>
      <c r="S668" s="298"/>
      <c r="T668" s="298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9"/>
      <c r="F669" s="289"/>
      <c r="G669" s="289"/>
      <c r="H669" s="289"/>
      <c r="I669" s="289"/>
      <c r="J669" s="289"/>
      <c r="K669" s="289"/>
      <c r="L669" s="289"/>
      <c r="M669" s="289"/>
      <c r="N669" s="289"/>
      <c r="O669" s="289"/>
      <c r="P669" s="292"/>
      <c r="Q669" s="289"/>
      <c r="R669" s="265"/>
      <c r="S669" s="298"/>
      <c r="T669" s="298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9"/>
      <c r="F670" s="289"/>
      <c r="G670" s="289"/>
      <c r="H670" s="289"/>
      <c r="I670" s="289"/>
      <c r="J670" s="289"/>
      <c r="K670" s="289"/>
      <c r="L670" s="289"/>
      <c r="M670" s="289"/>
      <c r="N670" s="289"/>
      <c r="O670" s="289"/>
      <c r="P670" s="292"/>
      <c r="Q670" s="289"/>
      <c r="R670" s="265"/>
      <c r="S670" s="298"/>
      <c r="T670" s="298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9"/>
      <c r="F671" s="289"/>
      <c r="G671" s="289"/>
      <c r="H671" s="289"/>
      <c r="I671" s="289"/>
      <c r="J671" s="289"/>
      <c r="K671" s="289"/>
      <c r="L671" s="289"/>
      <c r="M671" s="289"/>
      <c r="N671" s="289"/>
      <c r="O671" s="289"/>
      <c r="P671" s="292"/>
      <c r="Q671" s="289"/>
      <c r="R671" s="265"/>
      <c r="S671" s="298"/>
      <c r="T671" s="298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9"/>
      <c r="F672" s="289"/>
      <c r="G672" s="289"/>
      <c r="H672" s="289"/>
      <c r="I672" s="289"/>
      <c r="J672" s="289"/>
      <c r="K672" s="289"/>
      <c r="L672" s="289"/>
      <c r="M672" s="289"/>
      <c r="N672" s="289"/>
      <c r="O672" s="289"/>
      <c r="P672" s="292"/>
      <c r="Q672" s="289"/>
      <c r="R672" s="265"/>
      <c r="S672" s="298"/>
      <c r="T672" s="298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9"/>
      <c r="F673" s="289"/>
      <c r="G673" s="289"/>
      <c r="H673" s="289"/>
      <c r="I673" s="289"/>
      <c r="J673" s="289"/>
      <c r="K673" s="289"/>
      <c r="L673" s="289"/>
      <c r="M673" s="289"/>
      <c r="N673" s="289"/>
      <c r="O673" s="289"/>
      <c r="P673" s="292"/>
      <c r="Q673" s="289"/>
      <c r="R673" s="265"/>
      <c r="S673" s="298"/>
      <c r="T673" s="298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9"/>
      <c r="F674" s="289"/>
      <c r="G674" s="289"/>
      <c r="H674" s="289"/>
      <c r="I674" s="289"/>
      <c r="J674" s="289"/>
      <c r="K674" s="289"/>
      <c r="L674" s="289"/>
      <c r="M674" s="289"/>
      <c r="N674" s="289"/>
      <c r="O674" s="289"/>
      <c r="P674" s="292"/>
      <c r="Q674" s="289"/>
      <c r="R674" s="265"/>
      <c r="S674" s="298"/>
      <c r="T674" s="298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9"/>
      <c r="F675" s="289"/>
      <c r="G675" s="289"/>
      <c r="H675" s="289"/>
      <c r="I675" s="289"/>
      <c r="J675" s="289"/>
      <c r="K675" s="289"/>
      <c r="L675" s="289"/>
      <c r="M675" s="289"/>
      <c r="N675" s="289"/>
      <c r="O675" s="289"/>
      <c r="P675" s="292"/>
      <c r="Q675" s="289"/>
      <c r="R675" s="265"/>
      <c r="S675" s="298"/>
      <c r="T675" s="298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9"/>
      <c r="F676" s="289"/>
      <c r="G676" s="289"/>
      <c r="H676" s="289"/>
      <c r="I676" s="289"/>
      <c r="J676" s="289"/>
      <c r="K676" s="289"/>
      <c r="L676" s="289"/>
      <c r="M676" s="289"/>
      <c r="N676" s="289"/>
      <c r="O676" s="289"/>
      <c r="P676" s="292"/>
      <c r="Q676" s="289"/>
      <c r="R676" s="265"/>
      <c r="S676" s="298"/>
      <c r="T676" s="298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9"/>
      <c r="F677" s="289"/>
      <c r="G677" s="289"/>
      <c r="H677" s="289"/>
      <c r="I677" s="289"/>
      <c r="J677" s="289"/>
      <c r="K677" s="289"/>
      <c r="L677" s="289"/>
      <c r="M677" s="289"/>
      <c r="N677" s="289"/>
      <c r="O677" s="289"/>
      <c r="P677" s="292"/>
      <c r="Q677" s="289"/>
      <c r="R677" s="265"/>
      <c r="S677" s="298"/>
      <c r="T677" s="298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9"/>
      <c r="F678" s="289"/>
      <c r="G678" s="289"/>
      <c r="H678" s="289"/>
      <c r="I678" s="289"/>
      <c r="J678" s="289"/>
      <c r="K678" s="289"/>
      <c r="L678" s="289"/>
      <c r="M678" s="289"/>
      <c r="N678" s="289"/>
      <c r="O678" s="289"/>
      <c r="P678" s="292"/>
      <c r="Q678" s="289"/>
      <c r="R678" s="265"/>
      <c r="S678" s="298"/>
      <c r="T678" s="298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9"/>
      <c r="F679" s="289"/>
      <c r="G679" s="289"/>
      <c r="H679" s="289"/>
      <c r="I679" s="289"/>
      <c r="J679" s="289"/>
      <c r="K679" s="289"/>
      <c r="L679" s="289"/>
      <c r="M679" s="289"/>
      <c r="N679" s="289"/>
      <c r="O679" s="289"/>
      <c r="P679" s="292"/>
      <c r="Q679" s="289"/>
      <c r="R679" s="265"/>
      <c r="S679" s="298"/>
      <c r="T679" s="298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9"/>
      <c r="F680" s="289"/>
      <c r="G680" s="289"/>
      <c r="H680" s="289"/>
      <c r="I680" s="289"/>
      <c r="J680" s="289"/>
      <c r="K680" s="289"/>
      <c r="L680" s="289"/>
      <c r="M680" s="289"/>
      <c r="N680" s="289"/>
      <c r="O680" s="289"/>
      <c r="P680" s="292"/>
      <c r="Q680" s="289"/>
      <c r="R680" s="265"/>
      <c r="S680" s="298"/>
      <c r="T680" s="298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9"/>
      <c r="F681" s="289"/>
      <c r="G681" s="289"/>
      <c r="H681" s="289"/>
      <c r="I681" s="289"/>
      <c r="J681" s="289"/>
      <c r="K681" s="289"/>
      <c r="L681" s="289"/>
      <c r="M681" s="289"/>
      <c r="N681" s="289"/>
      <c r="O681" s="289"/>
      <c r="P681" s="292"/>
      <c r="Q681" s="289"/>
      <c r="R681" s="265"/>
      <c r="S681" s="298"/>
      <c r="T681" s="298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9"/>
      <c r="F682" s="289"/>
      <c r="G682" s="289"/>
      <c r="H682" s="289"/>
      <c r="I682" s="289"/>
      <c r="J682" s="289"/>
      <c r="K682" s="289"/>
      <c r="L682" s="289"/>
      <c r="M682" s="289"/>
      <c r="N682" s="289"/>
      <c r="O682" s="289"/>
      <c r="P682" s="292"/>
      <c r="Q682" s="289"/>
      <c r="R682" s="265"/>
      <c r="S682" s="298"/>
      <c r="T682" s="298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9"/>
      <c r="F683" s="289"/>
      <c r="G683" s="289"/>
      <c r="H683" s="289"/>
      <c r="I683" s="289"/>
      <c r="J683" s="289"/>
      <c r="K683" s="289"/>
      <c r="L683" s="289"/>
      <c r="M683" s="289"/>
      <c r="N683" s="289"/>
      <c r="O683" s="289"/>
      <c r="P683" s="292"/>
      <c r="Q683" s="289"/>
      <c r="R683" s="265"/>
      <c r="S683" s="298"/>
      <c r="T683" s="298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9"/>
      <c r="F684" s="289"/>
      <c r="G684" s="289"/>
      <c r="H684" s="289"/>
      <c r="I684" s="289"/>
      <c r="J684" s="289"/>
      <c r="K684" s="289"/>
      <c r="L684" s="289"/>
      <c r="M684" s="289"/>
      <c r="N684" s="289"/>
      <c r="O684" s="289"/>
      <c r="P684" s="292"/>
      <c r="Q684" s="289"/>
      <c r="R684" s="265"/>
      <c r="S684" s="298"/>
      <c r="T684" s="298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9"/>
      <c r="F685" s="289"/>
      <c r="G685" s="289"/>
      <c r="H685" s="289"/>
      <c r="I685" s="289"/>
      <c r="J685" s="289"/>
      <c r="K685" s="289"/>
      <c r="L685" s="289"/>
      <c r="M685" s="289"/>
      <c r="N685" s="289"/>
      <c r="O685" s="289"/>
      <c r="P685" s="292"/>
      <c r="Q685" s="289"/>
      <c r="R685" s="265"/>
      <c r="S685" s="298"/>
      <c r="T685" s="298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9"/>
      <c r="F686" s="289"/>
      <c r="G686" s="289"/>
      <c r="H686" s="289"/>
      <c r="I686" s="289"/>
      <c r="J686" s="289"/>
      <c r="K686" s="289"/>
      <c r="L686" s="289"/>
      <c r="M686" s="289"/>
      <c r="N686" s="289"/>
      <c r="O686" s="289"/>
      <c r="P686" s="292"/>
      <c r="Q686" s="289"/>
      <c r="R686" s="265"/>
      <c r="S686" s="298"/>
      <c r="T686" s="298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9"/>
      <c r="F687" s="289"/>
      <c r="G687" s="289"/>
      <c r="H687" s="289"/>
      <c r="I687" s="289"/>
      <c r="J687" s="289"/>
      <c r="K687" s="289"/>
      <c r="L687" s="289"/>
      <c r="M687" s="289"/>
      <c r="N687" s="289"/>
      <c r="O687" s="289"/>
      <c r="P687" s="292"/>
      <c r="Q687" s="289"/>
      <c r="R687" s="265"/>
      <c r="S687" s="298"/>
      <c r="T687" s="298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9"/>
      <c r="F688" s="289"/>
      <c r="G688" s="289"/>
      <c r="H688" s="289"/>
      <c r="I688" s="289"/>
      <c r="J688" s="289"/>
      <c r="K688" s="289"/>
      <c r="L688" s="289"/>
      <c r="M688" s="289"/>
      <c r="N688" s="289"/>
      <c r="O688" s="289"/>
      <c r="P688" s="292"/>
      <c r="Q688" s="289"/>
      <c r="R688" s="265"/>
      <c r="S688" s="298"/>
      <c r="T688" s="298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9"/>
      <c r="F689" s="289"/>
      <c r="G689" s="289"/>
      <c r="H689" s="289"/>
      <c r="I689" s="289"/>
      <c r="J689" s="289"/>
      <c r="K689" s="289"/>
      <c r="L689" s="289"/>
      <c r="M689" s="289"/>
      <c r="N689" s="289"/>
      <c r="O689" s="289"/>
      <c r="P689" s="292"/>
      <c r="Q689" s="289"/>
      <c r="R689" s="265"/>
      <c r="S689" s="298"/>
      <c r="T689" s="298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9"/>
      <c r="F690" s="289"/>
      <c r="G690" s="289"/>
      <c r="H690" s="289"/>
      <c r="I690" s="289"/>
      <c r="J690" s="289"/>
      <c r="K690" s="289"/>
      <c r="L690" s="289"/>
      <c r="M690" s="289"/>
      <c r="N690" s="289"/>
      <c r="O690" s="289"/>
      <c r="P690" s="292"/>
      <c r="Q690" s="289"/>
      <c r="R690" s="265"/>
      <c r="S690" s="298"/>
      <c r="T690" s="298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9"/>
      <c r="F691" s="289"/>
      <c r="G691" s="289"/>
      <c r="H691" s="289"/>
      <c r="I691" s="289"/>
      <c r="J691" s="289"/>
      <c r="K691" s="289"/>
      <c r="L691" s="289"/>
      <c r="M691" s="289"/>
      <c r="N691" s="289"/>
      <c r="O691" s="289"/>
      <c r="P691" s="292"/>
      <c r="Q691" s="289"/>
      <c r="R691" s="265"/>
      <c r="S691" s="298"/>
      <c r="T691" s="298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9"/>
      <c r="F692" s="289"/>
      <c r="G692" s="289"/>
      <c r="H692" s="289"/>
      <c r="I692" s="289"/>
      <c r="J692" s="289"/>
      <c r="K692" s="289"/>
      <c r="L692" s="289"/>
      <c r="M692" s="289"/>
      <c r="N692" s="289"/>
      <c r="O692" s="289"/>
      <c r="P692" s="292"/>
      <c r="Q692" s="289"/>
      <c r="R692" s="265"/>
      <c r="S692" s="298"/>
      <c r="T692" s="298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9"/>
      <c r="F693" s="289"/>
      <c r="G693" s="289"/>
      <c r="H693" s="289"/>
      <c r="I693" s="289"/>
      <c r="J693" s="289"/>
      <c r="K693" s="289"/>
      <c r="L693" s="289"/>
      <c r="M693" s="289"/>
      <c r="N693" s="289"/>
      <c r="O693" s="289"/>
      <c r="P693" s="292"/>
      <c r="Q693" s="289"/>
      <c r="R693" s="265"/>
      <c r="S693" s="298"/>
      <c r="T693" s="298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9"/>
      <c r="F694" s="289"/>
      <c r="G694" s="289"/>
      <c r="H694" s="289"/>
      <c r="I694" s="289"/>
      <c r="J694" s="289"/>
      <c r="K694" s="289"/>
      <c r="L694" s="289"/>
      <c r="M694" s="289"/>
      <c r="N694" s="289"/>
      <c r="O694" s="289"/>
      <c r="P694" s="292"/>
      <c r="Q694" s="289"/>
      <c r="R694" s="265"/>
      <c r="S694" s="298"/>
      <c r="T694" s="298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9"/>
      <c r="F695" s="289"/>
      <c r="G695" s="289"/>
      <c r="H695" s="289"/>
      <c r="I695" s="289"/>
      <c r="J695" s="289"/>
      <c r="K695" s="289"/>
      <c r="L695" s="289"/>
      <c r="M695" s="289"/>
      <c r="N695" s="289"/>
      <c r="O695" s="289"/>
      <c r="P695" s="292"/>
      <c r="Q695" s="289"/>
      <c r="R695" s="265"/>
      <c r="S695" s="298"/>
      <c r="T695" s="298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9"/>
      <c r="F696" s="289"/>
      <c r="G696" s="289"/>
      <c r="H696" s="289"/>
      <c r="I696" s="289"/>
      <c r="J696" s="289"/>
      <c r="K696" s="289"/>
      <c r="L696" s="289"/>
      <c r="M696" s="289"/>
      <c r="N696" s="289"/>
      <c r="O696" s="289"/>
      <c r="P696" s="292"/>
      <c r="Q696" s="289"/>
      <c r="R696" s="265"/>
      <c r="S696" s="298"/>
      <c r="T696" s="298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9"/>
      <c r="F697" s="289"/>
      <c r="G697" s="289"/>
      <c r="H697" s="289"/>
      <c r="I697" s="289"/>
      <c r="J697" s="289"/>
      <c r="K697" s="289"/>
      <c r="L697" s="289"/>
      <c r="M697" s="289"/>
      <c r="N697" s="289"/>
      <c r="O697" s="289"/>
      <c r="P697" s="292"/>
      <c r="Q697" s="289"/>
      <c r="R697" s="265"/>
      <c r="S697" s="298"/>
      <c r="T697" s="298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9"/>
      <c r="F698" s="289"/>
      <c r="G698" s="289"/>
      <c r="H698" s="289"/>
      <c r="I698" s="289"/>
      <c r="J698" s="289"/>
      <c r="K698" s="289"/>
      <c r="L698" s="289"/>
      <c r="M698" s="289"/>
      <c r="N698" s="289"/>
      <c r="O698" s="289"/>
      <c r="P698" s="292"/>
      <c r="Q698" s="289"/>
      <c r="R698" s="265"/>
      <c r="S698" s="298"/>
      <c r="T698" s="298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9"/>
      <c r="F699" s="289"/>
      <c r="G699" s="289"/>
      <c r="H699" s="289"/>
      <c r="I699" s="289"/>
      <c r="J699" s="289"/>
      <c r="K699" s="289"/>
      <c r="L699" s="289"/>
      <c r="M699" s="289"/>
      <c r="N699" s="289"/>
      <c r="O699" s="289"/>
      <c r="P699" s="292"/>
      <c r="Q699" s="289"/>
      <c r="R699" s="265"/>
      <c r="S699" s="298"/>
      <c r="T699" s="298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9"/>
      <c r="F700" s="289"/>
      <c r="G700" s="289"/>
      <c r="H700" s="289"/>
      <c r="I700" s="289"/>
      <c r="J700" s="289"/>
      <c r="K700" s="289"/>
      <c r="L700" s="289"/>
      <c r="M700" s="289"/>
      <c r="N700" s="289"/>
      <c r="O700" s="289"/>
      <c r="P700" s="292"/>
      <c r="Q700" s="289"/>
      <c r="R700" s="265"/>
      <c r="S700" s="298"/>
      <c r="T700" s="298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9"/>
      <c r="F701" s="289"/>
      <c r="G701" s="289"/>
      <c r="H701" s="289"/>
      <c r="I701" s="289"/>
      <c r="J701" s="289"/>
      <c r="K701" s="289"/>
      <c r="L701" s="289"/>
      <c r="M701" s="289"/>
      <c r="N701" s="289"/>
      <c r="O701" s="289"/>
      <c r="P701" s="292"/>
      <c r="Q701" s="289"/>
      <c r="R701" s="265"/>
      <c r="S701" s="298"/>
      <c r="T701" s="298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9"/>
      <c r="F702" s="289"/>
      <c r="G702" s="289"/>
      <c r="H702" s="289"/>
      <c r="I702" s="289"/>
      <c r="J702" s="289"/>
      <c r="K702" s="289"/>
      <c r="L702" s="289"/>
      <c r="M702" s="289"/>
      <c r="N702" s="289"/>
      <c r="O702" s="289"/>
      <c r="P702" s="292"/>
      <c r="Q702" s="289"/>
      <c r="R702" s="265"/>
      <c r="S702" s="298"/>
      <c r="T702" s="298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9"/>
      <c r="F703" s="289"/>
      <c r="G703" s="289"/>
      <c r="H703" s="289"/>
      <c r="I703" s="289"/>
      <c r="J703" s="289"/>
      <c r="K703" s="289"/>
      <c r="L703" s="289"/>
      <c r="M703" s="289"/>
      <c r="N703" s="289"/>
      <c r="O703" s="289"/>
      <c r="P703" s="292"/>
      <c r="Q703" s="289"/>
      <c r="R703" s="265"/>
      <c r="S703" s="298"/>
      <c r="T703" s="298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9"/>
      <c r="F704" s="289"/>
      <c r="G704" s="289"/>
      <c r="H704" s="289"/>
      <c r="I704" s="289"/>
      <c r="J704" s="289"/>
      <c r="K704" s="289"/>
      <c r="L704" s="289"/>
      <c r="M704" s="289"/>
      <c r="N704" s="289"/>
      <c r="O704" s="289"/>
      <c r="P704" s="292"/>
      <c r="Q704" s="289"/>
      <c r="R704" s="265"/>
      <c r="S704" s="298"/>
      <c r="T704" s="298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9"/>
      <c r="F705" s="289"/>
      <c r="G705" s="289"/>
      <c r="H705" s="289"/>
      <c r="I705" s="289"/>
      <c r="J705" s="289"/>
      <c r="K705" s="289"/>
      <c r="L705" s="289"/>
      <c r="M705" s="289"/>
      <c r="N705" s="289"/>
      <c r="O705" s="289"/>
      <c r="P705" s="292"/>
      <c r="Q705" s="289"/>
      <c r="R705" s="265"/>
      <c r="S705" s="298"/>
      <c r="T705" s="298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9"/>
      <c r="F706" s="289"/>
      <c r="G706" s="289"/>
      <c r="H706" s="289"/>
      <c r="I706" s="289"/>
      <c r="J706" s="289"/>
      <c r="K706" s="289"/>
      <c r="L706" s="289"/>
      <c r="M706" s="289"/>
      <c r="N706" s="289"/>
      <c r="O706" s="289"/>
      <c r="P706" s="292"/>
      <c r="Q706" s="289"/>
      <c r="R706" s="265"/>
      <c r="S706" s="298"/>
      <c r="T706" s="298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9"/>
      <c r="F707" s="289"/>
      <c r="G707" s="289"/>
      <c r="H707" s="289"/>
      <c r="I707" s="289"/>
      <c r="J707" s="289"/>
      <c r="K707" s="289"/>
      <c r="L707" s="289"/>
      <c r="M707" s="289"/>
      <c r="N707" s="289"/>
      <c r="O707" s="289"/>
      <c r="P707" s="292"/>
      <c r="Q707" s="289"/>
      <c r="R707" s="265"/>
      <c r="S707" s="298"/>
      <c r="T707" s="298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9"/>
      <c r="F708" s="289"/>
      <c r="G708" s="289"/>
      <c r="H708" s="289"/>
      <c r="I708" s="289"/>
      <c r="J708" s="289"/>
      <c r="K708" s="289"/>
      <c r="L708" s="289"/>
      <c r="M708" s="289"/>
      <c r="N708" s="289"/>
      <c r="O708" s="289"/>
      <c r="P708" s="292"/>
      <c r="Q708" s="289"/>
      <c r="R708" s="265"/>
      <c r="S708" s="298"/>
      <c r="T708" s="298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9"/>
      <c r="F709" s="289"/>
      <c r="G709" s="289"/>
      <c r="H709" s="289"/>
      <c r="I709" s="289"/>
      <c r="J709" s="289"/>
      <c r="K709" s="289"/>
      <c r="L709" s="289"/>
      <c r="M709" s="289"/>
      <c r="N709" s="289"/>
      <c r="O709" s="289"/>
      <c r="P709" s="292"/>
      <c r="Q709" s="289"/>
      <c r="R709" s="265"/>
      <c r="S709" s="298"/>
      <c r="T709" s="298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9"/>
      <c r="F710" s="289"/>
      <c r="G710" s="289"/>
      <c r="H710" s="289"/>
      <c r="I710" s="289"/>
      <c r="J710" s="289"/>
      <c r="K710" s="289"/>
      <c r="L710" s="289"/>
      <c r="M710" s="289"/>
      <c r="N710" s="289"/>
      <c r="O710" s="289"/>
      <c r="P710" s="292"/>
      <c r="Q710" s="289"/>
      <c r="R710" s="265"/>
      <c r="S710" s="298"/>
      <c r="T710" s="298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9"/>
      <c r="F711" s="289"/>
      <c r="G711" s="289"/>
      <c r="H711" s="289"/>
      <c r="I711" s="289"/>
      <c r="J711" s="289"/>
      <c r="K711" s="289"/>
      <c r="L711" s="289"/>
      <c r="M711" s="289"/>
      <c r="N711" s="289"/>
      <c r="O711" s="289"/>
      <c r="P711" s="292"/>
      <c r="Q711" s="289"/>
      <c r="R711" s="265"/>
      <c r="S711" s="298"/>
      <c r="T711" s="298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9"/>
      <c r="F712" s="289"/>
      <c r="G712" s="289"/>
      <c r="H712" s="289"/>
      <c r="I712" s="289"/>
      <c r="J712" s="289"/>
      <c r="K712" s="289"/>
      <c r="L712" s="289"/>
      <c r="M712" s="289"/>
      <c r="N712" s="289"/>
      <c r="O712" s="289"/>
      <c r="P712" s="292"/>
      <c r="Q712" s="289"/>
      <c r="R712" s="265"/>
      <c r="S712" s="298"/>
      <c r="T712" s="298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9"/>
      <c r="F713" s="289"/>
      <c r="G713" s="289"/>
      <c r="H713" s="289"/>
      <c r="I713" s="289"/>
      <c r="J713" s="289"/>
      <c r="K713" s="289"/>
      <c r="L713" s="289"/>
      <c r="M713" s="289"/>
      <c r="N713" s="289"/>
      <c r="O713" s="289"/>
      <c r="P713" s="292"/>
      <c r="Q713" s="289"/>
      <c r="R713" s="265"/>
      <c r="S713" s="298"/>
      <c r="T713" s="298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9"/>
      <c r="F714" s="289"/>
      <c r="G714" s="289"/>
      <c r="H714" s="289"/>
      <c r="I714" s="289"/>
      <c r="J714" s="289"/>
      <c r="K714" s="289"/>
      <c r="L714" s="289"/>
      <c r="M714" s="289"/>
      <c r="N714" s="289"/>
      <c r="O714" s="289"/>
      <c r="P714" s="292"/>
      <c r="Q714" s="289"/>
      <c r="R714" s="265"/>
      <c r="S714" s="298"/>
      <c r="T714" s="298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9"/>
      <c r="F715" s="289"/>
      <c r="G715" s="289"/>
      <c r="H715" s="289"/>
      <c r="I715" s="289"/>
      <c r="J715" s="289"/>
      <c r="K715" s="289"/>
      <c r="L715" s="289"/>
      <c r="M715" s="289"/>
      <c r="N715" s="289"/>
      <c r="O715" s="289"/>
      <c r="P715" s="292"/>
      <c r="Q715" s="289"/>
      <c r="R715" s="265"/>
      <c r="S715" s="298"/>
      <c r="T715" s="298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9"/>
      <c r="F716" s="289"/>
      <c r="G716" s="289"/>
      <c r="H716" s="289"/>
      <c r="I716" s="289"/>
      <c r="J716" s="289"/>
      <c r="K716" s="289"/>
      <c r="L716" s="289"/>
      <c r="M716" s="289"/>
      <c r="N716" s="289"/>
      <c r="O716" s="289"/>
      <c r="P716" s="292"/>
      <c r="Q716" s="289"/>
      <c r="R716" s="265"/>
      <c r="S716" s="298"/>
      <c r="T716" s="298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9"/>
      <c r="F717" s="289"/>
      <c r="G717" s="289"/>
      <c r="H717" s="289"/>
      <c r="I717" s="289"/>
      <c r="J717" s="289"/>
      <c r="K717" s="289"/>
      <c r="L717" s="289"/>
      <c r="M717" s="289"/>
      <c r="N717" s="289"/>
      <c r="O717" s="289"/>
      <c r="P717" s="292"/>
      <c r="Q717" s="289"/>
      <c r="R717" s="265"/>
      <c r="S717" s="298"/>
      <c r="T717" s="298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9"/>
      <c r="F718" s="289"/>
      <c r="G718" s="289"/>
      <c r="H718" s="289"/>
      <c r="I718" s="289"/>
      <c r="J718" s="289"/>
      <c r="K718" s="289"/>
      <c r="L718" s="289"/>
      <c r="M718" s="289"/>
      <c r="N718" s="289"/>
      <c r="O718" s="289"/>
      <c r="P718" s="292"/>
      <c r="Q718" s="289"/>
      <c r="R718" s="265"/>
      <c r="S718" s="298"/>
      <c r="T718" s="298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9"/>
      <c r="F719" s="289"/>
      <c r="G719" s="289"/>
      <c r="H719" s="289"/>
      <c r="I719" s="289"/>
      <c r="J719" s="289"/>
      <c r="K719" s="289"/>
      <c r="L719" s="289"/>
      <c r="M719" s="289"/>
      <c r="N719" s="289"/>
      <c r="O719" s="289"/>
      <c r="P719" s="292"/>
      <c r="Q719" s="289"/>
      <c r="R719" s="265"/>
      <c r="S719" s="298"/>
      <c r="T719" s="298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9"/>
      <c r="F720" s="289"/>
      <c r="G720" s="289"/>
      <c r="H720" s="289"/>
      <c r="I720" s="289"/>
      <c r="J720" s="289"/>
      <c r="K720" s="289"/>
      <c r="L720" s="289"/>
      <c r="M720" s="289"/>
      <c r="N720" s="289"/>
      <c r="O720" s="289"/>
      <c r="P720" s="292"/>
      <c r="Q720" s="289"/>
      <c r="R720" s="265"/>
      <c r="S720" s="298"/>
      <c r="T720" s="298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9"/>
      <c r="F721" s="289"/>
      <c r="G721" s="289"/>
      <c r="H721" s="289"/>
      <c r="I721" s="289"/>
      <c r="J721" s="289"/>
      <c r="K721" s="289"/>
      <c r="L721" s="289"/>
      <c r="M721" s="289"/>
      <c r="N721" s="289"/>
      <c r="O721" s="289"/>
      <c r="P721" s="292"/>
      <c r="Q721" s="289"/>
      <c r="R721" s="265"/>
      <c r="S721" s="298"/>
      <c r="T721" s="298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9"/>
      <c r="F722" s="289"/>
      <c r="G722" s="289"/>
      <c r="H722" s="289"/>
      <c r="I722" s="289"/>
      <c r="J722" s="289"/>
      <c r="K722" s="289"/>
      <c r="L722" s="289"/>
      <c r="M722" s="289"/>
      <c r="N722" s="289"/>
      <c r="O722" s="289"/>
      <c r="P722" s="292"/>
      <c r="Q722" s="289"/>
      <c r="R722" s="265"/>
      <c r="S722" s="298"/>
      <c r="T722" s="298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9"/>
      <c r="F723" s="289"/>
      <c r="G723" s="289"/>
      <c r="H723" s="289"/>
      <c r="I723" s="289"/>
      <c r="J723" s="289"/>
      <c r="K723" s="289"/>
      <c r="L723" s="289"/>
      <c r="M723" s="289"/>
      <c r="N723" s="289"/>
      <c r="O723" s="289"/>
      <c r="P723" s="292"/>
      <c r="Q723" s="289"/>
      <c r="R723" s="265"/>
      <c r="S723" s="298"/>
      <c r="T723" s="298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9"/>
      <c r="F724" s="289"/>
      <c r="G724" s="289"/>
      <c r="H724" s="289"/>
      <c r="I724" s="289"/>
      <c r="J724" s="289"/>
      <c r="K724" s="289"/>
      <c r="L724" s="289"/>
      <c r="M724" s="289"/>
      <c r="N724" s="289"/>
      <c r="O724" s="289"/>
      <c r="P724" s="292"/>
      <c r="Q724" s="289"/>
      <c r="R724" s="265"/>
      <c r="S724" s="298"/>
      <c r="T724" s="298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9"/>
      <c r="F725" s="289"/>
      <c r="G725" s="289"/>
      <c r="H725" s="289"/>
      <c r="I725" s="289"/>
      <c r="J725" s="289"/>
      <c r="K725" s="289"/>
      <c r="L725" s="289"/>
      <c r="M725" s="289"/>
      <c r="N725" s="289"/>
      <c r="O725" s="289"/>
      <c r="P725" s="292"/>
      <c r="Q725" s="289"/>
      <c r="R725" s="265"/>
      <c r="S725" s="298"/>
      <c r="T725" s="298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9"/>
      <c r="F726" s="289"/>
      <c r="G726" s="289"/>
      <c r="H726" s="289"/>
      <c r="I726" s="289"/>
      <c r="J726" s="289"/>
      <c r="K726" s="289"/>
      <c r="L726" s="289"/>
      <c r="M726" s="289"/>
      <c r="N726" s="289"/>
      <c r="O726" s="289"/>
      <c r="P726" s="292"/>
      <c r="Q726" s="289"/>
      <c r="R726" s="265"/>
      <c r="S726" s="298"/>
      <c r="T726" s="298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9"/>
      <c r="F727" s="289"/>
      <c r="G727" s="289"/>
      <c r="H727" s="289"/>
      <c r="I727" s="289"/>
      <c r="J727" s="289"/>
      <c r="K727" s="289"/>
      <c r="L727" s="289"/>
      <c r="M727" s="289"/>
      <c r="N727" s="289"/>
      <c r="O727" s="289"/>
      <c r="P727" s="292"/>
      <c r="Q727" s="289"/>
      <c r="R727" s="265"/>
      <c r="S727" s="298"/>
      <c r="T727" s="298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9"/>
      <c r="F728" s="289"/>
      <c r="G728" s="289"/>
      <c r="H728" s="289"/>
      <c r="I728" s="289"/>
      <c r="J728" s="289"/>
      <c r="K728" s="289"/>
      <c r="L728" s="289"/>
      <c r="M728" s="289"/>
      <c r="N728" s="289"/>
      <c r="O728" s="289"/>
      <c r="P728" s="292"/>
      <c r="Q728" s="289"/>
      <c r="R728" s="265"/>
      <c r="S728" s="298"/>
      <c r="T728" s="298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9"/>
      <c r="F729" s="289"/>
      <c r="G729" s="289"/>
      <c r="H729" s="289"/>
      <c r="I729" s="289"/>
      <c r="J729" s="289"/>
      <c r="K729" s="289"/>
      <c r="L729" s="289"/>
      <c r="M729" s="289"/>
      <c r="N729" s="289"/>
      <c r="O729" s="289"/>
      <c r="P729" s="292"/>
      <c r="Q729" s="289"/>
      <c r="R729" s="265"/>
      <c r="S729" s="298"/>
      <c r="T729" s="298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9"/>
      <c r="F730" s="289"/>
      <c r="G730" s="289"/>
      <c r="H730" s="289"/>
      <c r="I730" s="289"/>
      <c r="J730" s="289"/>
      <c r="K730" s="289"/>
      <c r="L730" s="289"/>
      <c r="M730" s="289"/>
      <c r="N730" s="289"/>
      <c r="O730" s="289"/>
      <c r="P730" s="292"/>
      <c r="Q730" s="289"/>
      <c r="R730" s="265"/>
      <c r="S730" s="298"/>
      <c r="T730" s="298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9"/>
      <c r="F731" s="289"/>
      <c r="G731" s="289"/>
      <c r="H731" s="289"/>
      <c r="I731" s="289"/>
      <c r="J731" s="289"/>
      <c r="K731" s="289"/>
      <c r="L731" s="289"/>
      <c r="M731" s="289"/>
      <c r="N731" s="289"/>
      <c r="O731" s="289"/>
      <c r="P731" s="292"/>
      <c r="Q731" s="289"/>
      <c r="R731" s="265"/>
      <c r="S731" s="298"/>
      <c r="T731" s="298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9"/>
      <c r="F732" s="289"/>
      <c r="G732" s="289"/>
      <c r="H732" s="289"/>
      <c r="I732" s="289"/>
      <c r="J732" s="289"/>
      <c r="K732" s="289"/>
      <c r="L732" s="289"/>
      <c r="M732" s="289"/>
      <c r="N732" s="289"/>
      <c r="O732" s="289"/>
      <c r="P732" s="292"/>
      <c r="Q732" s="289"/>
      <c r="R732" s="265"/>
      <c r="S732" s="298"/>
      <c r="T732" s="298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9"/>
      <c r="F733" s="289"/>
      <c r="G733" s="289"/>
      <c r="H733" s="289"/>
      <c r="I733" s="289"/>
      <c r="J733" s="289"/>
      <c r="K733" s="289"/>
      <c r="L733" s="289"/>
      <c r="M733" s="289"/>
      <c r="N733" s="289"/>
      <c r="O733" s="289"/>
      <c r="P733" s="292"/>
      <c r="Q733" s="289"/>
      <c r="R733" s="265"/>
      <c r="S733" s="298"/>
      <c r="T733" s="298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9"/>
      <c r="F734" s="289"/>
      <c r="G734" s="289"/>
      <c r="H734" s="289"/>
      <c r="I734" s="289"/>
      <c r="J734" s="289"/>
      <c r="K734" s="289"/>
      <c r="L734" s="289"/>
      <c r="M734" s="289"/>
      <c r="N734" s="289"/>
      <c r="O734" s="289"/>
      <c r="P734" s="292"/>
      <c r="Q734" s="289"/>
      <c r="R734" s="265"/>
      <c r="S734" s="298"/>
      <c r="T734" s="298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9"/>
      <c r="F735" s="289"/>
      <c r="G735" s="289"/>
      <c r="H735" s="289"/>
      <c r="I735" s="289"/>
      <c r="J735" s="289"/>
      <c r="K735" s="289"/>
      <c r="L735" s="289"/>
      <c r="M735" s="289"/>
      <c r="N735" s="289"/>
      <c r="O735" s="289"/>
      <c r="P735" s="292"/>
      <c r="Q735" s="289"/>
      <c r="R735" s="265"/>
      <c r="S735" s="298"/>
      <c r="T735" s="298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9"/>
      <c r="F736" s="289"/>
      <c r="G736" s="289"/>
      <c r="H736" s="289"/>
      <c r="I736" s="289"/>
      <c r="J736" s="289"/>
      <c r="K736" s="289"/>
      <c r="L736" s="289"/>
      <c r="M736" s="289"/>
      <c r="N736" s="289"/>
      <c r="O736" s="289"/>
      <c r="P736" s="292"/>
      <c r="Q736" s="289"/>
      <c r="R736" s="265"/>
      <c r="S736" s="298"/>
      <c r="T736" s="298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9"/>
      <c r="F737" s="289"/>
      <c r="G737" s="289"/>
      <c r="H737" s="289"/>
      <c r="I737" s="289"/>
      <c r="J737" s="289"/>
      <c r="K737" s="289"/>
      <c r="L737" s="289"/>
      <c r="M737" s="289"/>
      <c r="N737" s="289"/>
      <c r="O737" s="289"/>
      <c r="P737" s="292"/>
      <c r="Q737" s="289"/>
      <c r="R737" s="265"/>
      <c r="S737" s="298"/>
      <c r="T737" s="298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9"/>
      <c r="F738" s="289"/>
      <c r="G738" s="289"/>
      <c r="H738" s="289"/>
      <c r="I738" s="289"/>
      <c r="J738" s="289"/>
      <c r="K738" s="289"/>
      <c r="L738" s="289"/>
      <c r="M738" s="289"/>
      <c r="N738" s="289"/>
      <c r="O738" s="289"/>
      <c r="P738" s="292"/>
      <c r="Q738" s="289"/>
      <c r="R738" s="265"/>
      <c r="S738" s="298"/>
      <c r="T738" s="298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9"/>
      <c r="F739" s="289"/>
      <c r="G739" s="289"/>
      <c r="H739" s="289"/>
      <c r="I739" s="289"/>
      <c r="J739" s="289"/>
      <c r="K739" s="289"/>
      <c r="L739" s="289"/>
      <c r="M739" s="289"/>
      <c r="N739" s="289"/>
      <c r="O739" s="289"/>
      <c r="P739" s="292"/>
      <c r="Q739" s="289"/>
      <c r="R739" s="265"/>
      <c r="S739" s="298"/>
      <c r="T739" s="298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9"/>
      <c r="F740" s="289"/>
      <c r="G740" s="289"/>
      <c r="H740" s="289"/>
      <c r="I740" s="289"/>
      <c r="J740" s="289"/>
      <c r="K740" s="289"/>
      <c r="L740" s="289"/>
      <c r="M740" s="289"/>
      <c r="N740" s="289"/>
      <c r="O740" s="289"/>
      <c r="P740" s="292"/>
      <c r="Q740" s="289"/>
      <c r="R740" s="265"/>
      <c r="S740" s="298"/>
      <c r="T740" s="298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9"/>
      <c r="F741" s="289"/>
      <c r="G741" s="289"/>
      <c r="H741" s="289"/>
      <c r="I741" s="289"/>
      <c r="J741" s="289"/>
      <c r="K741" s="289"/>
      <c r="L741" s="289"/>
      <c r="M741" s="289"/>
      <c r="N741" s="289"/>
      <c r="O741" s="289"/>
      <c r="P741" s="292"/>
      <c r="Q741" s="289"/>
      <c r="R741" s="265"/>
      <c r="S741" s="298"/>
      <c r="T741" s="298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9"/>
      <c r="F742" s="289"/>
      <c r="G742" s="289"/>
      <c r="H742" s="289"/>
      <c r="I742" s="289"/>
      <c r="J742" s="289"/>
      <c r="K742" s="289"/>
      <c r="L742" s="289"/>
      <c r="M742" s="289"/>
      <c r="N742" s="289"/>
      <c r="O742" s="289"/>
      <c r="P742" s="292"/>
      <c r="Q742" s="289"/>
      <c r="R742" s="265"/>
      <c r="S742" s="298"/>
      <c r="T742" s="298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9"/>
      <c r="F743" s="289"/>
      <c r="G743" s="289"/>
      <c r="H743" s="289"/>
      <c r="I743" s="289"/>
      <c r="J743" s="289"/>
      <c r="K743" s="289"/>
      <c r="L743" s="289"/>
      <c r="M743" s="289"/>
      <c r="N743" s="289"/>
      <c r="O743" s="289"/>
      <c r="P743" s="292"/>
      <c r="Q743" s="289"/>
      <c r="R743" s="265"/>
      <c r="S743" s="298"/>
      <c r="T743" s="298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9"/>
      <c r="F744" s="289"/>
      <c r="G744" s="289"/>
      <c r="H744" s="289"/>
      <c r="I744" s="289"/>
      <c r="J744" s="289"/>
      <c r="K744" s="289"/>
      <c r="L744" s="289"/>
      <c r="M744" s="289"/>
      <c r="N744" s="289"/>
      <c r="O744" s="289"/>
      <c r="P744" s="292"/>
      <c r="Q744" s="289"/>
      <c r="R744" s="265"/>
      <c r="S744" s="298"/>
      <c r="T744" s="298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9"/>
      <c r="F745" s="289"/>
      <c r="G745" s="289"/>
      <c r="H745" s="289"/>
      <c r="I745" s="289"/>
      <c r="J745" s="289"/>
      <c r="K745" s="289"/>
      <c r="L745" s="289"/>
      <c r="M745" s="289"/>
      <c r="N745" s="289"/>
      <c r="O745" s="289"/>
      <c r="P745" s="292"/>
      <c r="Q745" s="289"/>
      <c r="R745" s="265"/>
      <c r="S745" s="298"/>
      <c r="T745" s="298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9"/>
      <c r="F746" s="289"/>
      <c r="G746" s="289"/>
      <c r="H746" s="289"/>
      <c r="I746" s="289"/>
      <c r="J746" s="289"/>
      <c r="K746" s="289"/>
      <c r="L746" s="289"/>
      <c r="M746" s="289"/>
      <c r="N746" s="289"/>
      <c r="O746" s="289"/>
      <c r="P746" s="292"/>
      <c r="Q746" s="289"/>
      <c r="R746" s="265"/>
      <c r="S746" s="298"/>
      <c r="T746" s="298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9"/>
      <c r="F747" s="289"/>
      <c r="G747" s="289"/>
      <c r="H747" s="289"/>
      <c r="I747" s="289"/>
      <c r="J747" s="289"/>
      <c r="K747" s="289"/>
      <c r="L747" s="289"/>
      <c r="M747" s="289"/>
      <c r="N747" s="289"/>
      <c r="O747" s="289"/>
      <c r="P747" s="292"/>
      <c r="Q747" s="289"/>
      <c r="R747" s="265"/>
      <c r="S747" s="298"/>
      <c r="T747" s="298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9"/>
      <c r="F748" s="289"/>
      <c r="G748" s="289"/>
      <c r="H748" s="289"/>
      <c r="I748" s="289"/>
      <c r="J748" s="289"/>
      <c r="K748" s="289"/>
      <c r="L748" s="289"/>
      <c r="M748" s="289"/>
      <c r="N748" s="289"/>
      <c r="O748" s="289"/>
      <c r="P748" s="292"/>
      <c r="Q748" s="289"/>
      <c r="R748" s="265"/>
      <c r="S748" s="298"/>
      <c r="T748" s="298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9"/>
      <c r="F749" s="289"/>
      <c r="G749" s="289"/>
      <c r="H749" s="289"/>
      <c r="I749" s="289"/>
      <c r="J749" s="289"/>
      <c r="K749" s="289"/>
      <c r="L749" s="289"/>
      <c r="M749" s="289"/>
      <c r="N749" s="289"/>
      <c r="O749" s="289"/>
      <c r="P749" s="292"/>
      <c r="Q749" s="289"/>
      <c r="R749" s="265"/>
      <c r="S749" s="298"/>
      <c r="T749" s="298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9"/>
      <c r="F750" s="289"/>
      <c r="G750" s="289"/>
      <c r="H750" s="289"/>
      <c r="I750" s="289"/>
      <c r="J750" s="289"/>
      <c r="K750" s="289"/>
      <c r="L750" s="289"/>
      <c r="M750" s="289"/>
      <c r="N750" s="289"/>
      <c r="O750" s="289"/>
      <c r="P750" s="292"/>
      <c r="Q750" s="289"/>
      <c r="R750" s="265"/>
      <c r="S750" s="298"/>
      <c r="T750" s="298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9"/>
      <c r="F751" s="289"/>
      <c r="G751" s="289"/>
      <c r="H751" s="289"/>
      <c r="I751" s="289"/>
      <c r="J751" s="289"/>
      <c r="K751" s="289"/>
      <c r="L751" s="289"/>
      <c r="M751" s="289"/>
      <c r="N751" s="289"/>
      <c r="O751" s="289"/>
      <c r="P751" s="292"/>
      <c r="Q751" s="289"/>
      <c r="R751" s="265"/>
      <c r="S751" s="298"/>
      <c r="T751" s="298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9"/>
      <c r="F752" s="289"/>
      <c r="G752" s="289"/>
      <c r="H752" s="289"/>
      <c r="I752" s="289"/>
      <c r="J752" s="289"/>
      <c r="K752" s="289"/>
      <c r="L752" s="289"/>
      <c r="M752" s="289"/>
      <c r="N752" s="289"/>
      <c r="O752" s="289"/>
      <c r="P752" s="292"/>
      <c r="Q752" s="289"/>
      <c r="R752" s="265"/>
      <c r="S752" s="298"/>
      <c r="T752" s="298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9"/>
      <c r="F753" s="289"/>
      <c r="G753" s="289"/>
      <c r="H753" s="289"/>
      <c r="I753" s="289"/>
      <c r="J753" s="289"/>
      <c r="K753" s="289"/>
      <c r="L753" s="289"/>
      <c r="M753" s="289"/>
      <c r="N753" s="289"/>
      <c r="O753" s="289"/>
      <c r="P753" s="292"/>
      <c r="Q753" s="289"/>
      <c r="R753" s="265"/>
      <c r="S753" s="298"/>
      <c r="T753" s="298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9"/>
      <c r="F754" s="289"/>
      <c r="G754" s="289"/>
      <c r="H754" s="289"/>
      <c r="I754" s="289"/>
      <c r="J754" s="289"/>
      <c r="K754" s="289"/>
      <c r="L754" s="289"/>
      <c r="M754" s="289"/>
      <c r="N754" s="289"/>
      <c r="O754" s="289"/>
      <c r="P754" s="292"/>
      <c r="Q754" s="289"/>
      <c r="R754" s="265"/>
      <c r="S754" s="298"/>
      <c r="T754" s="298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9"/>
      <c r="F755" s="289"/>
      <c r="G755" s="289"/>
      <c r="H755" s="289"/>
      <c r="I755" s="289"/>
      <c r="J755" s="289"/>
      <c r="K755" s="289"/>
      <c r="L755" s="289"/>
      <c r="M755" s="289"/>
      <c r="N755" s="289"/>
      <c r="O755" s="289"/>
      <c r="P755" s="292"/>
      <c r="Q755" s="289"/>
      <c r="R755" s="265"/>
      <c r="S755" s="298"/>
      <c r="T755" s="298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9"/>
      <c r="F756" s="289"/>
      <c r="G756" s="289"/>
      <c r="H756" s="289"/>
      <c r="I756" s="289"/>
      <c r="J756" s="289"/>
      <c r="K756" s="289"/>
      <c r="L756" s="289"/>
      <c r="M756" s="289"/>
      <c r="N756" s="289"/>
      <c r="O756" s="289"/>
      <c r="P756" s="292"/>
      <c r="Q756" s="289"/>
      <c r="R756" s="265"/>
      <c r="S756" s="298"/>
      <c r="T756" s="298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9"/>
      <c r="F757" s="289"/>
      <c r="G757" s="289"/>
      <c r="H757" s="289"/>
      <c r="I757" s="289"/>
      <c r="J757" s="289"/>
      <c r="K757" s="289"/>
      <c r="L757" s="289"/>
      <c r="M757" s="289"/>
      <c r="N757" s="289"/>
      <c r="O757" s="289"/>
      <c r="P757" s="292"/>
      <c r="Q757" s="289"/>
      <c r="R757" s="265"/>
      <c r="S757" s="298"/>
      <c r="T757" s="298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9"/>
      <c r="F758" s="289"/>
      <c r="G758" s="289"/>
      <c r="H758" s="289"/>
      <c r="I758" s="289"/>
      <c r="J758" s="289"/>
      <c r="K758" s="289"/>
      <c r="L758" s="289"/>
      <c r="M758" s="289"/>
      <c r="N758" s="289"/>
      <c r="O758" s="289"/>
      <c r="P758" s="292"/>
      <c r="Q758" s="289"/>
      <c r="R758" s="265"/>
      <c r="S758" s="298"/>
      <c r="T758" s="298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9"/>
      <c r="F759" s="289"/>
      <c r="G759" s="289"/>
      <c r="H759" s="289"/>
      <c r="I759" s="289"/>
      <c r="J759" s="289"/>
      <c r="K759" s="289"/>
      <c r="L759" s="289"/>
      <c r="M759" s="289"/>
      <c r="N759" s="289"/>
      <c r="O759" s="289"/>
      <c r="P759" s="292"/>
      <c r="Q759" s="289"/>
      <c r="R759" s="265"/>
      <c r="S759" s="298"/>
      <c r="T759" s="298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9"/>
      <c r="F760" s="289"/>
      <c r="G760" s="289"/>
      <c r="H760" s="289"/>
      <c r="I760" s="289"/>
      <c r="J760" s="289"/>
      <c r="K760" s="289"/>
      <c r="L760" s="289"/>
      <c r="M760" s="289"/>
      <c r="N760" s="289"/>
      <c r="O760" s="289"/>
      <c r="P760" s="292"/>
      <c r="Q760" s="289"/>
      <c r="R760" s="265"/>
      <c r="S760" s="298"/>
      <c r="T760" s="298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9"/>
      <c r="F761" s="289"/>
      <c r="G761" s="289"/>
      <c r="H761" s="289"/>
      <c r="I761" s="289"/>
      <c r="J761" s="289"/>
      <c r="K761" s="289"/>
      <c r="L761" s="289"/>
      <c r="M761" s="289"/>
      <c r="N761" s="289"/>
      <c r="O761" s="289"/>
      <c r="P761" s="292"/>
      <c r="Q761" s="289"/>
      <c r="R761" s="265"/>
      <c r="S761" s="298"/>
      <c r="T761" s="298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9"/>
      <c r="F762" s="289"/>
      <c r="G762" s="289"/>
      <c r="H762" s="289"/>
      <c r="I762" s="289"/>
      <c r="J762" s="289"/>
      <c r="K762" s="289"/>
      <c r="L762" s="289"/>
      <c r="M762" s="289"/>
      <c r="N762" s="289"/>
      <c r="O762" s="289"/>
      <c r="P762" s="292"/>
      <c r="Q762" s="289"/>
      <c r="R762" s="265"/>
      <c r="S762" s="298"/>
      <c r="T762" s="298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9"/>
      <c r="F763" s="289"/>
      <c r="G763" s="289"/>
      <c r="H763" s="289"/>
      <c r="I763" s="289"/>
      <c r="J763" s="289"/>
      <c r="K763" s="289"/>
      <c r="L763" s="289"/>
      <c r="M763" s="289"/>
      <c r="N763" s="289"/>
      <c r="O763" s="289"/>
      <c r="P763" s="292"/>
      <c r="Q763" s="289"/>
      <c r="R763" s="265"/>
      <c r="S763" s="298"/>
      <c r="T763" s="298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9"/>
      <c r="F764" s="289"/>
      <c r="G764" s="289"/>
      <c r="H764" s="289"/>
      <c r="I764" s="289"/>
      <c r="J764" s="289"/>
      <c r="K764" s="289"/>
      <c r="L764" s="289"/>
      <c r="M764" s="289"/>
      <c r="N764" s="289"/>
      <c r="O764" s="289"/>
      <c r="P764" s="292"/>
      <c r="Q764" s="289"/>
      <c r="R764" s="265"/>
      <c r="S764" s="298"/>
      <c r="T764" s="298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9"/>
      <c r="F765" s="289"/>
      <c r="G765" s="289"/>
      <c r="H765" s="289"/>
      <c r="I765" s="289"/>
      <c r="J765" s="289"/>
      <c r="K765" s="289"/>
      <c r="L765" s="289"/>
      <c r="M765" s="289"/>
      <c r="N765" s="289"/>
      <c r="O765" s="289"/>
      <c r="P765" s="292"/>
      <c r="Q765" s="289"/>
      <c r="R765" s="265"/>
      <c r="S765" s="298"/>
      <c r="T765" s="298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9"/>
      <c r="F766" s="289"/>
      <c r="G766" s="289"/>
      <c r="H766" s="289"/>
      <c r="I766" s="289"/>
      <c r="J766" s="289"/>
      <c r="K766" s="289"/>
      <c r="L766" s="289"/>
      <c r="M766" s="289"/>
      <c r="N766" s="289"/>
      <c r="O766" s="289"/>
      <c r="P766" s="292"/>
      <c r="Q766" s="289"/>
      <c r="R766" s="265"/>
      <c r="S766" s="298"/>
      <c r="T766" s="298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9"/>
      <c r="F767" s="289"/>
      <c r="G767" s="289"/>
      <c r="H767" s="289"/>
      <c r="I767" s="289"/>
      <c r="J767" s="289"/>
      <c r="K767" s="289"/>
      <c r="L767" s="289"/>
      <c r="M767" s="289"/>
      <c r="N767" s="289"/>
      <c r="O767" s="289"/>
      <c r="P767" s="292"/>
      <c r="Q767" s="289"/>
      <c r="R767" s="265"/>
      <c r="S767" s="298"/>
      <c r="T767" s="298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9"/>
      <c r="F768" s="289"/>
      <c r="G768" s="289"/>
      <c r="H768" s="289"/>
      <c r="I768" s="289"/>
      <c r="J768" s="289"/>
      <c r="K768" s="289"/>
      <c r="L768" s="289"/>
      <c r="M768" s="289"/>
      <c r="N768" s="289"/>
      <c r="O768" s="289"/>
      <c r="P768" s="292"/>
      <c r="Q768" s="289"/>
      <c r="R768" s="265"/>
      <c r="S768" s="298"/>
      <c r="T768" s="298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9"/>
      <c r="F769" s="289"/>
      <c r="G769" s="289"/>
      <c r="H769" s="289"/>
      <c r="I769" s="289"/>
      <c r="J769" s="289"/>
      <c r="K769" s="289"/>
      <c r="L769" s="289"/>
      <c r="M769" s="289"/>
      <c r="N769" s="289"/>
      <c r="O769" s="289"/>
      <c r="P769" s="292"/>
      <c r="Q769" s="289"/>
      <c r="R769" s="265"/>
      <c r="S769" s="298"/>
      <c r="T769" s="298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9"/>
      <c r="F770" s="289"/>
      <c r="G770" s="289"/>
      <c r="H770" s="289"/>
      <c r="I770" s="289"/>
      <c r="J770" s="289"/>
      <c r="K770" s="289"/>
      <c r="L770" s="289"/>
      <c r="M770" s="289"/>
      <c r="N770" s="289"/>
      <c r="O770" s="289"/>
      <c r="P770" s="292"/>
      <c r="Q770" s="289"/>
      <c r="R770" s="265"/>
      <c r="S770" s="298"/>
      <c r="T770" s="298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  <c r="P771" s="292"/>
      <c r="Q771" s="289"/>
      <c r="R771" s="265"/>
      <c r="S771" s="298"/>
      <c r="T771" s="298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9"/>
      <c r="F772" s="289"/>
      <c r="G772" s="289"/>
      <c r="H772" s="289"/>
      <c r="I772" s="289"/>
      <c r="J772" s="289"/>
      <c r="K772" s="289"/>
      <c r="L772" s="289"/>
      <c r="M772" s="289"/>
      <c r="N772" s="289"/>
      <c r="O772" s="289"/>
      <c r="P772" s="292"/>
      <c r="Q772" s="289"/>
      <c r="R772" s="265"/>
      <c r="S772" s="298"/>
      <c r="T772" s="298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9"/>
      <c r="F773" s="289"/>
      <c r="G773" s="289"/>
      <c r="H773" s="289"/>
      <c r="I773" s="289"/>
      <c r="J773" s="289"/>
      <c r="K773" s="289"/>
      <c r="L773" s="289"/>
      <c r="M773" s="289"/>
      <c r="N773" s="289"/>
      <c r="O773" s="289"/>
      <c r="P773" s="292"/>
      <c r="Q773" s="289"/>
      <c r="R773" s="265"/>
      <c r="S773" s="298"/>
      <c r="T773" s="298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9"/>
      <c r="F774" s="289"/>
      <c r="G774" s="289"/>
      <c r="H774" s="289"/>
      <c r="I774" s="289"/>
      <c r="J774" s="289"/>
      <c r="K774" s="289"/>
      <c r="L774" s="289"/>
      <c r="M774" s="289"/>
      <c r="N774" s="289"/>
      <c r="O774" s="289"/>
      <c r="P774" s="292"/>
      <c r="Q774" s="289"/>
      <c r="R774" s="265"/>
      <c r="S774" s="298"/>
      <c r="T774" s="298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9"/>
      <c r="F775" s="289"/>
      <c r="G775" s="289"/>
      <c r="H775" s="289"/>
      <c r="I775" s="289"/>
      <c r="J775" s="289"/>
      <c r="K775" s="289"/>
      <c r="L775" s="289"/>
      <c r="M775" s="289"/>
      <c r="N775" s="289"/>
      <c r="O775" s="289"/>
      <c r="P775" s="292"/>
      <c r="Q775" s="289"/>
      <c r="R775" s="265"/>
      <c r="S775" s="298"/>
      <c r="T775" s="298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9"/>
      <c r="F776" s="289"/>
      <c r="G776" s="289"/>
      <c r="H776" s="289"/>
      <c r="I776" s="289"/>
      <c r="J776" s="289"/>
      <c r="K776" s="289"/>
      <c r="L776" s="289"/>
      <c r="M776" s="289"/>
      <c r="N776" s="289"/>
      <c r="O776" s="289"/>
      <c r="P776" s="292"/>
      <c r="Q776" s="289"/>
      <c r="R776" s="265"/>
      <c r="S776" s="298"/>
      <c r="T776" s="298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9"/>
      <c r="F777" s="289"/>
      <c r="G777" s="289"/>
      <c r="H777" s="289"/>
      <c r="I777" s="289"/>
      <c r="J777" s="289"/>
      <c r="K777" s="289"/>
      <c r="L777" s="289"/>
      <c r="M777" s="289"/>
      <c r="N777" s="289"/>
      <c r="O777" s="289"/>
      <c r="P777" s="292"/>
      <c r="Q777" s="289"/>
      <c r="R777" s="265"/>
      <c r="S777" s="298"/>
      <c r="T777" s="298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9"/>
      <c r="F778" s="289"/>
      <c r="G778" s="289"/>
      <c r="H778" s="289"/>
      <c r="I778" s="289"/>
      <c r="J778" s="289"/>
      <c r="K778" s="289"/>
      <c r="L778" s="289"/>
      <c r="M778" s="289"/>
      <c r="N778" s="289"/>
      <c r="O778" s="289"/>
      <c r="P778" s="292"/>
      <c r="Q778" s="289"/>
      <c r="R778" s="265"/>
      <c r="S778" s="298"/>
      <c r="T778" s="298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9"/>
      <c r="F779" s="289"/>
      <c r="G779" s="289"/>
      <c r="H779" s="289"/>
      <c r="I779" s="289"/>
      <c r="J779" s="289"/>
      <c r="K779" s="289"/>
      <c r="L779" s="289"/>
      <c r="M779" s="289"/>
      <c r="N779" s="289"/>
      <c r="O779" s="289"/>
      <c r="P779" s="292"/>
      <c r="Q779" s="289"/>
      <c r="R779" s="265"/>
      <c r="S779" s="298"/>
      <c r="T779" s="298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9"/>
      <c r="F780" s="289"/>
      <c r="G780" s="289"/>
      <c r="H780" s="289"/>
      <c r="I780" s="289"/>
      <c r="J780" s="289"/>
      <c r="K780" s="289"/>
      <c r="L780" s="289"/>
      <c r="M780" s="289"/>
      <c r="N780" s="289"/>
      <c r="O780" s="289"/>
      <c r="P780" s="292"/>
      <c r="Q780" s="289"/>
      <c r="R780" s="265"/>
      <c r="S780" s="298"/>
      <c r="T780" s="298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9"/>
      <c r="F781" s="289"/>
      <c r="G781" s="289"/>
      <c r="H781" s="289"/>
      <c r="I781" s="289"/>
      <c r="J781" s="289"/>
      <c r="K781" s="289"/>
      <c r="L781" s="289"/>
      <c r="M781" s="289"/>
      <c r="N781" s="289"/>
      <c r="O781" s="289"/>
      <c r="P781" s="292"/>
      <c r="Q781" s="289"/>
      <c r="R781" s="265"/>
      <c r="S781" s="298"/>
      <c r="T781" s="298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9"/>
      <c r="F782" s="289"/>
      <c r="G782" s="289"/>
      <c r="H782" s="289"/>
      <c r="I782" s="289"/>
      <c r="J782" s="289"/>
      <c r="K782" s="289"/>
      <c r="L782" s="289"/>
      <c r="M782" s="289"/>
      <c r="N782" s="289"/>
      <c r="O782" s="289"/>
      <c r="P782" s="292"/>
      <c r="Q782" s="289"/>
      <c r="R782" s="265"/>
      <c r="S782" s="298"/>
      <c r="T782" s="298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9"/>
      <c r="F783" s="289"/>
      <c r="G783" s="289"/>
      <c r="H783" s="289"/>
      <c r="I783" s="289"/>
      <c r="J783" s="289"/>
      <c r="K783" s="289"/>
      <c r="L783" s="289"/>
      <c r="M783" s="289"/>
      <c r="N783" s="289"/>
      <c r="O783" s="289"/>
      <c r="P783" s="292"/>
      <c r="Q783" s="289"/>
      <c r="R783" s="265"/>
      <c r="S783" s="298"/>
      <c r="T783" s="298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9"/>
      <c r="F784" s="289"/>
      <c r="G784" s="289"/>
      <c r="H784" s="289"/>
      <c r="I784" s="289"/>
      <c r="J784" s="289"/>
      <c r="K784" s="289"/>
      <c r="L784" s="289"/>
      <c r="M784" s="289"/>
      <c r="N784" s="289"/>
      <c r="O784" s="289"/>
      <c r="P784" s="292"/>
      <c r="Q784" s="289"/>
      <c r="R784" s="265"/>
      <c r="S784" s="298"/>
      <c r="T784" s="298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9"/>
      <c r="F785" s="289"/>
      <c r="G785" s="289"/>
      <c r="H785" s="289"/>
      <c r="I785" s="289"/>
      <c r="J785" s="289"/>
      <c r="K785" s="289"/>
      <c r="L785" s="289"/>
      <c r="M785" s="289"/>
      <c r="N785" s="289"/>
      <c r="O785" s="289"/>
      <c r="P785" s="292"/>
      <c r="Q785" s="289"/>
      <c r="R785" s="265"/>
      <c r="S785" s="298"/>
      <c r="T785" s="298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9"/>
      <c r="F786" s="289"/>
      <c r="G786" s="289"/>
      <c r="H786" s="289"/>
      <c r="I786" s="289"/>
      <c r="J786" s="289"/>
      <c r="K786" s="289"/>
      <c r="L786" s="289"/>
      <c r="M786" s="289"/>
      <c r="N786" s="289"/>
      <c r="O786" s="289"/>
      <c r="P786" s="292"/>
      <c r="Q786" s="289"/>
      <c r="R786" s="265"/>
      <c r="S786" s="298"/>
      <c r="T786" s="298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9"/>
      <c r="F787" s="289"/>
      <c r="G787" s="289"/>
      <c r="H787" s="289"/>
      <c r="I787" s="289"/>
      <c r="J787" s="289"/>
      <c r="K787" s="289"/>
      <c r="L787" s="289"/>
      <c r="M787" s="289"/>
      <c r="N787" s="289"/>
      <c r="O787" s="289"/>
      <c r="P787" s="292"/>
      <c r="Q787" s="289"/>
      <c r="R787" s="265"/>
      <c r="S787" s="298"/>
      <c r="T787" s="298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9"/>
      <c r="F788" s="289"/>
      <c r="G788" s="289"/>
      <c r="H788" s="289"/>
      <c r="I788" s="289"/>
      <c r="J788" s="289"/>
      <c r="K788" s="289"/>
      <c r="L788" s="289"/>
      <c r="M788" s="289"/>
      <c r="N788" s="289"/>
      <c r="O788" s="289"/>
      <c r="P788" s="292"/>
      <c r="Q788" s="289"/>
      <c r="R788" s="265"/>
      <c r="S788" s="298"/>
      <c r="T788" s="298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9"/>
      <c r="F789" s="289"/>
      <c r="G789" s="289"/>
      <c r="H789" s="289"/>
      <c r="I789" s="289"/>
      <c r="J789" s="289"/>
      <c r="K789" s="289"/>
      <c r="L789" s="289"/>
      <c r="M789" s="289"/>
      <c r="N789" s="289"/>
      <c r="O789" s="289"/>
      <c r="P789" s="292"/>
      <c r="Q789" s="289"/>
      <c r="R789" s="265"/>
      <c r="S789" s="298"/>
      <c r="T789" s="298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9"/>
      <c r="F790" s="289"/>
      <c r="G790" s="289"/>
      <c r="H790" s="289"/>
      <c r="I790" s="289"/>
      <c r="J790" s="289"/>
      <c r="K790" s="289"/>
      <c r="L790" s="289"/>
      <c r="M790" s="289"/>
      <c r="N790" s="289"/>
      <c r="O790" s="289"/>
      <c r="P790" s="292"/>
      <c r="Q790" s="289"/>
      <c r="R790" s="265"/>
      <c r="S790" s="298"/>
      <c r="T790" s="298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9"/>
      <c r="F791" s="289"/>
      <c r="G791" s="289"/>
      <c r="H791" s="289"/>
      <c r="I791" s="289"/>
      <c r="J791" s="289"/>
      <c r="K791" s="289"/>
      <c r="L791" s="289"/>
      <c r="M791" s="289"/>
      <c r="N791" s="289"/>
      <c r="O791" s="289"/>
      <c r="P791" s="292"/>
      <c r="Q791" s="289"/>
      <c r="R791" s="265"/>
      <c r="S791" s="298"/>
      <c r="T791" s="298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9"/>
      <c r="F792" s="289"/>
      <c r="G792" s="289"/>
      <c r="H792" s="289"/>
      <c r="I792" s="289"/>
      <c r="J792" s="289"/>
      <c r="K792" s="289"/>
      <c r="L792" s="289"/>
      <c r="M792" s="289"/>
      <c r="N792" s="289"/>
      <c r="O792" s="289"/>
      <c r="P792" s="292"/>
      <c r="Q792" s="289"/>
      <c r="R792" s="265"/>
      <c r="S792" s="298"/>
      <c r="T792" s="298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9"/>
      <c r="F793" s="289"/>
      <c r="G793" s="289"/>
      <c r="H793" s="289"/>
      <c r="I793" s="289"/>
      <c r="J793" s="289"/>
      <c r="K793" s="289"/>
      <c r="L793" s="289"/>
      <c r="M793" s="289"/>
      <c r="N793" s="289"/>
      <c r="O793" s="289"/>
      <c r="P793" s="292"/>
      <c r="Q793" s="289"/>
      <c r="R793" s="265"/>
      <c r="S793" s="298"/>
      <c r="T793" s="298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9"/>
      <c r="F794" s="289"/>
      <c r="G794" s="289"/>
      <c r="H794" s="289"/>
      <c r="I794" s="289"/>
      <c r="J794" s="289"/>
      <c r="K794" s="289"/>
      <c r="L794" s="289"/>
      <c r="M794" s="289"/>
      <c r="N794" s="289"/>
      <c r="O794" s="289"/>
      <c r="P794" s="292"/>
      <c r="Q794" s="289"/>
      <c r="R794" s="265"/>
      <c r="S794" s="298"/>
      <c r="T794" s="298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9"/>
      <c r="F795" s="289"/>
      <c r="G795" s="289"/>
      <c r="H795" s="289"/>
      <c r="I795" s="289"/>
      <c r="J795" s="289"/>
      <c r="K795" s="289"/>
      <c r="L795" s="289"/>
      <c r="M795" s="289"/>
      <c r="N795" s="289"/>
      <c r="O795" s="289"/>
      <c r="P795" s="292"/>
      <c r="Q795" s="289"/>
      <c r="R795" s="265"/>
      <c r="S795" s="298"/>
      <c r="T795" s="298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9"/>
      <c r="F796" s="289"/>
      <c r="G796" s="289"/>
      <c r="H796" s="289"/>
      <c r="I796" s="289"/>
      <c r="J796" s="289"/>
      <c r="K796" s="289"/>
      <c r="L796" s="289"/>
      <c r="M796" s="289"/>
      <c r="N796" s="289"/>
      <c r="O796" s="289"/>
      <c r="P796" s="292"/>
      <c r="Q796" s="289"/>
      <c r="R796" s="265"/>
      <c r="S796" s="298"/>
      <c r="T796" s="298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9"/>
      <c r="F797" s="289"/>
      <c r="G797" s="289"/>
      <c r="H797" s="289"/>
      <c r="I797" s="289"/>
      <c r="J797" s="289"/>
      <c r="K797" s="289"/>
      <c r="L797" s="289"/>
      <c r="M797" s="289"/>
      <c r="N797" s="289"/>
      <c r="O797" s="289"/>
      <c r="P797" s="292"/>
      <c r="Q797" s="289"/>
      <c r="R797" s="265"/>
      <c r="S797" s="298"/>
      <c r="T797" s="298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9"/>
      <c r="F798" s="289"/>
      <c r="G798" s="289"/>
      <c r="H798" s="289"/>
      <c r="I798" s="289"/>
      <c r="J798" s="289"/>
      <c r="K798" s="289"/>
      <c r="L798" s="289"/>
      <c r="M798" s="289"/>
      <c r="N798" s="289"/>
      <c r="O798" s="289"/>
      <c r="P798" s="292"/>
      <c r="Q798" s="289"/>
      <c r="R798" s="265"/>
      <c r="S798" s="298"/>
      <c r="T798" s="298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9"/>
      <c r="F799" s="289"/>
      <c r="G799" s="289"/>
      <c r="H799" s="289"/>
      <c r="I799" s="289"/>
      <c r="J799" s="289"/>
      <c r="K799" s="289"/>
      <c r="L799" s="289"/>
      <c r="M799" s="289"/>
      <c r="N799" s="289"/>
      <c r="O799" s="289"/>
      <c r="P799" s="292"/>
      <c r="Q799" s="289"/>
      <c r="R799" s="265"/>
      <c r="S799" s="298"/>
      <c r="T799" s="298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9"/>
      <c r="F800" s="289"/>
      <c r="G800" s="289"/>
      <c r="H800" s="289"/>
      <c r="I800" s="289"/>
      <c r="J800" s="289"/>
      <c r="K800" s="289"/>
      <c r="L800" s="289"/>
      <c r="M800" s="289"/>
      <c r="N800" s="289"/>
      <c r="O800" s="289"/>
      <c r="P800" s="292"/>
      <c r="Q800" s="289"/>
      <c r="R800" s="265"/>
      <c r="S800" s="298"/>
      <c r="T800" s="298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9"/>
      <c r="F801" s="289"/>
      <c r="G801" s="289"/>
      <c r="H801" s="289"/>
      <c r="I801" s="289"/>
      <c r="J801" s="289"/>
      <c r="K801" s="289"/>
      <c r="L801" s="289"/>
      <c r="M801" s="289"/>
      <c r="N801" s="289"/>
      <c r="O801" s="289"/>
      <c r="P801" s="292"/>
      <c r="Q801" s="289"/>
      <c r="R801" s="265"/>
      <c r="S801" s="298"/>
      <c r="T801" s="298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9"/>
      <c r="F802" s="289"/>
      <c r="G802" s="289"/>
      <c r="H802" s="289"/>
      <c r="I802" s="289"/>
      <c r="J802" s="289"/>
      <c r="K802" s="289"/>
      <c r="L802" s="289"/>
      <c r="M802" s="289"/>
      <c r="N802" s="289"/>
      <c r="O802" s="289"/>
      <c r="P802" s="292"/>
      <c r="Q802" s="289"/>
      <c r="R802" s="265"/>
      <c r="S802" s="298"/>
      <c r="T802" s="298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9"/>
      <c r="F803" s="289"/>
      <c r="G803" s="289"/>
      <c r="H803" s="289"/>
      <c r="I803" s="289"/>
      <c r="J803" s="289"/>
      <c r="K803" s="289"/>
      <c r="L803" s="289"/>
      <c r="M803" s="289"/>
      <c r="N803" s="289"/>
      <c r="O803" s="289"/>
      <c r="P803" s="292"/>
      <c r="Q803" s="289"/>
      <c r="R803" s="265"/>
      <c r="S803" s="298"/>
      <c r="T803" s="298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9"/>
      <c r="F804" s="289"/>
      <c r="G804" s="289"/>
      <c r="H804" s="289"/>
      <c r="I804" s="289"/>
      <c r="J804" s="289"/>
      <c r="K804" s="289"/>
      <c r="L804" s="289"/>
      <c r="M804" s="289"/>
      <c r="N804" s="289"/>
      <c r="O804" s="289"/>
      <c r="P804" s="292"/>
      <c r="Q804" s="289"/>
      <c r="R804" s="265"/>
      <c r="S804" s="298"/>
      <c r="T804" s="298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9"/>
      <c r="F805" s="289"/>
      <c r="G805" s="289"/>
      <c r="H805" s="289"/>
      <c r="I805" s="289"/>
      <c r="J805" s="289"/>
      <c r="K805" s="289"/>
      <c r="L805" s="289"/>
      <c r="M805" s="289"/>
      <c r="N805" s="289"/>
      <c r="O805" s="289"/>
      <c r="P805" s="292"/>
      <c r="Q805" s="289"/>
      <c r="R805" s="265"/>
      <c r="S805" s="298"/>
      <c r="T805" s="298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9"/>
      <c r="F806" s="289"/>
      <c r="G806" s="289"/>
      <c r="H806" s="289"/>
      <c r="I806" s="289"/>
      <c r="J806" s="289"/>
      <c r="K806" s="289"/>
      <c r="L806" s="289"/>
      <c r="M806" s="289"/>
      <c r="N806" s="289"/>
      <c r="O806" s="289"/>
      <c r="P806" s="292"/>
      <c r="Q806" s="289"/>
      <c r="R806" s="265"/>
      <c r="S806" s="298"/>
      <c r="T806" s="298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9"/>
      <c r="F807" s="289"/>
      <c r="G807" s="289"/>
      <c r="H807" s="289"/>
      <c r="I807" s="289"/>
      <c r="J807" s="289"/>
      <c r="K807" s="289"/>
      <c r="L807" s="289"/>
      <c r="M807" s="289"/>
      <c r="N807" s="289"/>
      <c r="O807" s="289"/>
      <c r="P807" s="292"/>
      <c r="Q807" s="289"/>
      <c r="R807" s="265"/>
      <c r="S807" s="298"/>
      <c r="T807" s="298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9"/>
      <c r="F808" s="289"/>
      <c r="G808" s="289"/>
      <c r="H808" s="289"/>
      <c r="I808" s="289"/>
      <c r="J808" s="289"/>
      <c r="K808" s="289"/>
      <c r="L808" s="289"/>
      <c r="M808" s="289"/>
      <c r="N808" s="289"/>
      <c r="O808" s="289"/>
      <c r="P808" s="292"/>
      <c r="Q808" s="289"/>
      <c r="R808" s="265"/>
      <c r="S808" s="298"/>
      <c r="T808" s="298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9"/>
      <c r="F809" s="289"/>
      <c r="G809" s="289"/>
      <c r="H809" s="289"/>
      <c r="I809" s="289"/>
      <c r="J809" s="289"/>
      <c r="K809" s="289"/>
      <c r="L809" s="289"/>
      <c r="M809" s="289"/>
      <c r="N809" s="289"/>
      <c r="O809" s="289"/>
      <c r="P809" s="292"/>
      <c r="Q809" s="289"/>
      <c r="R809" s="265"/>
      <c r="S809" s="298"/>
      <c r="T809" s="298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9"/>
      <c r="F810" s="289"/>
      <c r="G810" s="289"/>
      <c r="H810" s="289"/>
      <c r="I810" s="289"/>
      <c r="J810" s="289"/>
      <c r="K810" s="289"/>
      <c r="L810" s="289"/>
      <c r="M810" s="289"/>
      <c r="N810" s="289"/>
      <c r="O810" s="289"/>
      <c r="P810" s="292"/>
      <c r="Q810" s="289"/>
      <c r="R810" s="265"/>
      <c r="S810" s="298"/>
      <c r="T810" s="298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9"/>
      <c r="F811" s="289"/>
      <c r="G811" s="289"/>
      <c r="H811" s="289"/>
      <c r="I811" s="289"/>
      <c r="J811" s="289"/>
      <c r="K811" s="289"/>
      <c r="L811" s="289"/>
      <c r="M811" s="289"/>
      <c r="N811" s="289"/>
      <c r="O811" s="289"/>
      <c r="P811" s="292"/>
      <c r="Q811" s="289"/>
      <c r="R811" s="265"/>
      <c r="S811" s="298"/>
      <c r="T811" s="298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9"/>
      <c r="F812" s="289"/>
      <c r="G812" s="289"/>
      <c r="H812" s="289"/>
      <c r="I812" s="289"/>
      <c r="J812" s="289"/>
      <c r="K812" s="289"/>
      <c r="L812" s="289"/>
      <c r="M812" s="289"/>
      <c r="N812" s="289"/>
      <c r="O812" s="289"/>
      <c r="P812" s="292"/>
      <c r="Q812" s="289"/>
      <c r="R812" s="265"/>
      <c r="S812" s="298"/>
      <c r="T812" s="298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9"/>
      <c r="F813" s="289"/>
      <c r="G813" s="289"/>
      <c r="H813" s="289"/>
      <c r="I813" s="289"/>
      <c r="J813" s="289"/>
      <c r="K813" s="289"/>
      <c r="L813" s="289"/>
      <c r="M813" s="289"/>
      <c r="N813" s="289"/>
      <c r="O813" s="289"/>
      <c r="P813" s="292"/>
      <c r="Q813" s="289"/>
      <c r="R813" s="265"/>
      <c r="S813" s="298"/>
      <c r="T813" s="298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9"/>
      <c r="F814" s="289"/>
      <c r="G814" s="289"/>
      <c r="H814" s="289"/>
      <c r="I814" s="289"/>
      <c r="J814" s="289"/>
      <c r="K814" s="289"/>
      <c r="L814" s="289"/>
      <c r="M814" s="289"/>
      <c r="N814" s="289"/>
      <c r="O814" s="289"/>
      <c r="P814" s="292"/>
      <c r="Q814" s="289"/>
      <c r="R814" s="265"/>
      <c r="S814" s="298"/>
      <c r="T814" s="298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9"/>
      <c r="F815" s="289"/>
      <c r="G815" s="289"/>
      <c r="H815" s="289"/>
      <c r="I815" s="289"/>
      <c r="J815" s="289"/>
      <c r="K815" s="289"/>
      <c r="L815" s="289"/>
      <c r="M815" s="289"/>
      <c r="N815" s="289"/>
      <c r="O815" s="289"/>
      <c r="P815" s="292"/>
      <c r="Q815" s="289"/>
      <c r="R815" s="265"/>
      <c r="S815" s="298"/>
      <c r="T815" s="298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9"/>
      <c r="F816" s="289"/>
      <c r="G816" s="289"/>
      <c r="H816" s="289"/>
      <c r="I816" s="289"/>
      <c r="J816" s="289"/>
      <c r="K816" s="289"/>
      <c r="L816" s="289"/>
      <c r="M816" s="289"/>
      <c r="N816" s="289"/>
      <c r="O816" s="289"/>
      <c r="P816" s="292"/>
      <c r="Q816" s="289"/>
      <c r="R816" s="265"/>
      <c r="S816" s="298"/>
      <c r="T816" s="298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9"/>
      <c r="F817" s="289"/>
      <c r="G817" s="289"/>
      <c r="H817" s="289"/>
      <c r="I817" s="289"/>
      <c r="J817" s="289"/>
      <c r="K817" s="289"/>
      <c r="L817" s="289"/>
      <c r="M817" s="289"/>
      <c r="N817" s="289"/>
      <c r="O817" s="289"/>
      <c r="P817" s="292"/>
      <c r="Q817" s="289"/>
      <c r="R817" s="265"/>
      <c r="S817" s="298"/>
      <c r="T817" s="298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9"/>
      <c r="F818" s="289"/>
      <c r="G818" s="289"/>
      <c r="H818" s="289"/>
      <c r="I818" s="289"/>
      <c r="J818" s="289"/>
      <c r="K818" s="289"/>
      <c r="L818" s="289"/>
      <c r="M818" s="289"/>
      <c r="N818" s="289"/>
      <c r="O818" s="289"/>
      <c r="P818" s="292"/>
      <c r="Q818" s="289"/>
      <c r="R818" s="265"/>
      <c r="S818" s="298"/>
      <c r="T818" s="298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9"/>
      <c r="F819" s="289"/>
      <c r="G819" s="289"/>
      <c r="H819" s="289"/>
      <c r="I819" s="289"/>
      <c r="J819" s="289"/>
      <c r="K819" s="289"/>
      <c r="L819" s="289"/>
      <c r="M819" s="289"/>
      <c r="N819" s="289"/>
      <c r="O819" s="289"/>
      <c r="P819" s="292"/>
      <c r="Q819" s="289"/>
      <c r="R819" s="265"/>
      <c r="S819" s="298"/>
      <c r="T819" s="298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9"/>
      <c r="F820" s="289"/>
      <c r="G820" s="289"/>
      <c r="H820" s="289"/>
      <c r="I820" s="289"/>
      <c r="J820" s="289"/>
      <c r="K820" s="289"/>
      <c r="L820" s="289"/>
      <c r="M820" s="289"/>
      <c r="N820" s="289"/>
      <c r="O820" s="289"/>
      <c r="P820" s="292"/>
      <c r="Q820" s="289"/>
      <c r="R820" s="265"/>
      <c r="S820" s="298"/>
      <c r="T820" s="298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9"/>
      <c r="F821" s="289"/>
      <c r="G821" s="289"/>
      <c r="H821" s="289"/>
      <c r="I821" s="289"/>
      <c r="J821" s="289"/>
      <c r="K821" s="289"/>
      <c r="L821" s="289"/>
      <c r="M821" s="289"/>
      <c r="N821" s="289"/>
      <c r="O821" s="289"/>
      <c r="P821" s="292"/>
      <c r="Q821" s="289"/>
      <c r="R821" s="265"/>
      <c r="S821" s="298"/>
      <c r="T821" s="298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9"/>
      <c r="F822" s="289"/>
      <c r="G822" s="289"/>
      <c r="H822" s="289"/>
      <c r="I822" s="289"/>
      <c r="J822" s="289"/>
      <c r="K822" s="289"/>
      <c r="L822" s="289"/>
      <c r="M822" s="289"/>
      <c r="N822" s="289"/>
      <c r="O822" s="289"/>
      <c r="P822" s="292"/>
      <c r="Q822" s="289"/>
      <c r="R822" s="265"/>
      <c r="S822" s="298"/>
      <c r="T822" s="298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9"/>
      <c r="F823" s="289"/>
      <c r="G823" s="289"/>
      <c r="H823" s="289"/>
      <c r="I823" s="289"/>
      <c r="J823" s="289"/>
      <c r="K823" s="289"/>
      <c r="L823" s="289"/>
      <c r="M823" s="289"/>
      <c r="N823" s="289"/>
      <c r="O823" s="289"/>
      <c r="P823" s="292"/>
      <c r="Q823" s="289"/>
      <c r="R823" s="265"/>
      <c r="S823" s="298"/>
      <c r="T823" s="298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9"/>
      <c r="F824" s="289"/>
      <c r="G824" s="289"/>
      <c r="H824" s="289"/>
      <c r="I824" s="289"/>
      <c r="J824" s="289"/>
      <c r="K824" s="289"/>
      <c r="L824" s="289"/>
      <c r="M824" s="289"/>
      <c r="N824" s="289"/>
      <c r="O824" s="289"/>
      <c r="P824" s="292"/>
      <c r="Q824" s="289"/>
      <c r="R824" s="265"/>
      <c r="S824" s="298"/>
      <c r="T824" s="298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9"/>
      <c r="F825" s="289"/>
      <c r="G825" s="289"/>
      <c r="H825" s="289"/>
      <c r="I825" s="289"/>
      <c r="J825" s="289"/>
      <c r="K825" s="289"/>
      <c r="L825" s="289"/>
      <c r="M825" s="289"/>
      <c r="N825" s="289"/>
      <c r="O825" s="289"/>
      <c r="P825" s="292"/>
      <c r="Q825" s="289"/>
      <c r="R825" s="265"/>
      <c r="S825" s="298"/>
      <c r="T825" s="298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9"/>
      <c r="F826" s="289"/>
      <c r="G826" s="289"/>
      <c r="H826" s="289"/>
      <c r="I826" s="289"/>
      <c r="J826" s="289"/>
      <c r="K826" s="289"/>
      <c r="L826" s="289"/>
      <c r="M826" s="289"/>
      <c r="N826" s="289"/>
      <c r="O826" s="289"/>
      <c r="P826" s="292"/>
      <c r="Q826" s="289"/>
      <c r="R826" s="265"/>
      <c r="S826" s="298"/>
      <c r="T826" s="298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9"/>
      <c r="F827" s="289"/>
      <c r="G827" s="289"/>
      <c r="H827" s="289"/>
      <c r="I827" s="289"/>
      <c r="J827" s="289"/>
      <c r="K827" s="289"/>
      <c r="L827" s="289"/>
      <c r="M827" s="289"/>
      <c r="N827" s="289"/>
      <c r="O827" s="289"/>
      <c r="P827" s="292"/>
      <c r="Q827" s="289"/>
      <c r="R827" s="265"/>
      <c r="S827" s="298"/>
      <c r="T827" s="298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9"/>
      <c r="F828" s="289"/>
      <c r="G828" s="289"/>
      <c r="H828" s="289"/>
      <c r="I828" s="289"/>
      <c r="J828" s="289"/>
      <c r="K828" s="289"/>
      <c r="L828" s="289"/>
      <c r="M828" s="289"/>
      <c r="N828" s="289"/>
      <c r="O828" s="289"/>
      <c r="P828" s="292"/>
      <c r="Q828" s="289"/>
      <c r="R828" s="265"/>
      <c r="S828" s="298"/>
      <c r="T828" s="298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9"/>
      <c r="F829" s="289"/>
      <c r="G829" s="289"/>
      <c r="H829" s="289"/>
      <c r="I829" s="289"/>
      <c r="J829" s="289"/>
      <c r="K829" s="289"/>
      <c r="L829" s="289"/>
      <c r="M829" s="289"/>
      <c r="N829" s="289"/>
      <c r="O829" s="289"/>
      <c r="P829" s="292"/>
      <c r="Q829" s="289"/>
      <c r="R829" s="265"/>
      <c r="S829" s="298"/>
      <c r="T829" s="298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9"/>
      <c r="F830" s="289"/>
      <c r="G830" s="289"/>
      <c r="H830" s="289"/>
      <c r="I830" s="289"/>
      <c r="J830" s="289"/>
      <c r="K830" s="289"/>
      <c r="L830" s="289"/>
      <c r="M830" s="289"/>
      <c r="N830" s="289"/>
      <c r="O830" s="289"/>
      <c r="P830" s="292"/>
      <c r="Q830" s="289"/>
      <c r="R830" s="265"/>
      <c r="S830" s="298"/>
      <c r="T830" s="298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9"/>
      <c r="F831" s="289"/>
      <c r="G831" s="289"/>
      <c r="H831" s="289"/>
      <c r="I831" s="289"/>
      <c r="J831" s="289"/>
      <c r="K831" s="289"/>
      <c r="L831" s="289"/>
      <c r="M831" s="289"/>
      <c r="N831" s="289"/>
      <c r="O831" s="289"/>
      <c r="P831" s="292"/>
      <c r="Q831" s="289"/>
      <c r="R831" s="265"/>
      <c r="S831" s="298"/>
      <c r="T831" s="298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9"/>
      <c r="F832" s="289"/>
      <c r="G832" s="289"/>
      <c r="H832" s="289"/>
      <c r="I832" s="289"/>
      <c r="J832" s="289"/>
      <c r="K832" s="289"/>
      <c r="L832" s="289"/>
      <c r="M832" s="289"/>
      <c r="N832" s="289"/>
      <c r="O832" s="289"/>
      <c r="P832" s="292"/>
      <c r="Q832" s="289"/>
      <c r="R832" s="265"/>
      <c r="S832" s="298"/>
      <c r="T832" s="298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9"/>
      <c r="F833" s="289"/>
      <c r="G833" s="289"/>
      <c r="H833" s="289"/>
      <c r="I833" s="289"/>
      <c r="J833" s="289"/>
      <c r="K833" s="289"/>
      <c r="L833" s="289"/>
      <c r="M833" s="289"/>
      <c r="N833" s="289"/>
      <c r="O833" s="289"/>
      <c r="P833" s="292"/>
      <c r="Q833" s="289"/>
      <c r="R833" s="265"/>
      <c r="S833" s="298"/>
      <c r="T833" s="298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9"/>
      <c r="F834" s="289"/>
      <c r="G834" s="289"/>
      <c r="H834" s="289"/>
      <c r="I834" s="289"/>
      <c r="J834" s="289"/>
      <c r="K834" s="289"/>
      <c r="L834" s="289"/>
      <c r="M834" s="289"/>
      <c r="N834" s="289"/>
      <c r="O834" s="289"/>
      <c r="P834" s="292"/>
      <c r="Q834" s="289"/>
      <c r="R834" s="265"/>
      <c r="S834" s="298"/>
      <c r="T834" s="298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9"/>
      <c r="F835" s="289"/>
      <c r="G835" s="289"/>
      <c r="H835" s="289"/>
      <c r="I835" s="289"/>
      <c r="J835" s="289"/>
      <c r="K835" s="289"/>
      <c r="L835" s="289"/>
      <c r="M835" s="289"/>
      <c r="N835" s="289"/>
      <c r="O835" s="289"/>
      <c r="P835" s="292"/>
      <c r="Q835" s="289"/>
      <c r="R835" s="265"/>
      <c r="S835" s="298"/>
      <c r="T835" s="298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9"/>
      <c r="F836" s="289"/>
      <c r="G836" s="289"/>
      <c r="H836" s="289"/>
      <c r="I836" s="289"/>
      <c r="J836" s="289"/>
      <c r="K836" s="289"/>
      <c r="L836" s="289"/>
      <c r="M836" s="289"/>
      <c r="N836" s="289"/>
      <c r="O836" s="289"/>
      <c r="P836" s="292"/>
      <c r="Q836" s="289"/>
      <c r="R836" s="265"/>
      <c r="S836" s="298"/>
      <c r="T836" s="298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9"/>
      <c r="F837" s="289"/>
      <c r="G837" s="289"/>
      <c r="H837" s="289"/>
      <c r="I837" s="289"/>
      <c r="J837" s="289"/>
      <c r="K837" s="289"/>
      <c r="L837" s="289"/>
      <c r="M837" s="289"/>
      <c r="N837" s="289"/>
      <c r="O837" s="289"/>
      <c r="P837" s="292"/>
      <c r="Q837" s="289"/>
      <c r="R837" s="265"/>
      <c r="S837" s="298"/>
      <c r="T837" s="298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9"/>
      <c r="F838" s="289"/>
      <c r="G838" s="289"/>
      <c r="H838" s="289"/>
      <c r="I838" s="289"/>
      <c r="J838" s="289"/>
      <c r="K838" s="289"/>
      <c r="L838" s="289"/>
      <c r="M838" s="289"/>
      <c r="N838" s="289"/>
      <c r="O838" s="289"/>
      <c r="P838" s="292"/>
      <c r="Q838" s="289"/>
      <c r="R838" s="265"/>
      <c r="S838" s="298"/>
      <c r="T838" s="298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9"/>
      <c r="F839" s="289"/>
      <c r="G839" s="289"/>
      <c r="H839" s="289"/>
      <c r="I839" s="289"/>
      <c r="J839" s="289"/>
      <c r="K839" s="289"/>
      <c r="L839" s="289"/>
      <c r="M839" s="289"/>
      <c r="N839" s="289"/>
      <c r="O839" s="289"/>
      <c r="P839" s="292"/>
      <c r="Q839" s="289"/>
      <c r="R839" s="265"/>
      <c r="S839" s="298"/>
      <c r="T839" s="298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9"/>
      <c r="F840" s="289"/>
      <c r="G840" s="289"/>
      <c r="H840" s="289"/>
      <c r="I840" s="289"/>
      <c r="J840" s="289"/>
      <c r="K840" s="289"/>
      <c r="L840" s="289"/>
      <c r="M840" s="289"/>
      <c r="N840" s="289"/>
      <c r="O840" s="289"/>
      <c r="P840" s="292"/>
      <c r="Q840" s="289"/>
      <c r="R840" s="265"/>
      <c r="S840" s="298"/>
      <c r="T840" s="298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9"/>
      <c r="F841" s="289"/>
      <c r="G841" s="289"/>
      <c r="H841" s="289"/>
      <c r="I841" s="289"/>
      <c r="J841" s="289"/>
      <c r="K841" s="289"/>
      <c r="L841" s="289"/>
      <c r="M841" s="289"/>
      <c r="N841" s="289"/>
      <c r="O841" s="289"/>
      <c r="P841" s="292"/>
      <c r="Q841" s="289"/>
      <c r="R841" s="265"/>
      <c r="S841" s="298"/>
      <c r="T841" s="298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9"/>
      <c r="F842" s="289"/>
      <c r="G842" s="289"/>
      <c r="H842" s="289"/>
      <c r="I842" s="289"/>
      <c r="J842" s="289"/>
      <c r="K842" s="289"/>
      <c r="L842" s="289"/>
      <c r="M842" s="289"/>
      <c r="N842" s="289"/>
      <c r="O842" s="289"/>
      <c r="P842" s="292"/>
      <c r="Q842" s="289"/>
      <c r="R842" s="265"/>
      <c r="S842" s="298"/>
      <c r="T842" s="298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9"/>
      <c r="F843" s="289"/>
      <c r="G843" s="289"/>
      <c r="H843" s="289"/>
      <c r="I843" s="289"/>
      <c r="J843" s="289"/>
      <c r="K843" s="289"/>
      <c r="L843" s="289"/>
      <c r="M843" s="289"/>
      <c r="N843" s="289"/>
      <c r="O843" s="289"/>
      <c r="P843" s="292"/>
      <c r="Q843" s="289"/>
      <c r="R843" s="265"/>
      <c r="S843" s="298"/>
      <c r="T843" s="298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9"/>
      <c r="F844" s="289"/>
      <c r="G844" s="289"/>
      <c r="H844" s="289"/>
      <c r="I844" s="289"/>
      <c r="J844" s="289"/>
      <c r="K844" s="289"/>
      <c r="L844" s="289"/>
      <c r="M844" s="289"/>
      <c r="N844" s="289"/>
      <c r="O844" s="289"/>
      <c r="P844" s="292"/>
      <c r="Q844" s="289"/>
      <c r="R844" s="265"/>
      <c r="S844" s="298"/>
      <c r="T844" s="298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9"/>
      <c r="F845" s="289"/>
      <c r="G845" s="289"/>
      <c r="H845" s="289"/>
      <c r="I845" s="289"/>
      <c r="J845" s="289"/>
      <c r="K845" s="289"/>
      <c r="L845" s="289"/>
      <c r="M845" s="289"/>
      <c r="N845" s="289"/>
      <c r="O845" s="289"/>
      <c r="P845" s="292"/>
      <c r="Q845" s="289"/>
      <c r="R845" s="265"/>
      <c r="S845" s="298"/>
      <c r="T845" s="298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9"/>
      <c r="F846" s="289"/>
      <c r="G846" s="289"/>
      <c r="H846" s="289"/>
      <c r="I846" s="289"/>
      <c r="J846" s="289"/>
      <c r="K846" s="289"/>
      <c r="L846" s="289"/>
      <c r="M846" s="289"/>
      <c r="N846" s="289"/>
      <c r="O846" s="289"/>
      <c r="P846" s="292"/>
      <c r="Q846" s="289"/>
      <c r="R846" s="265"/>
      <c r="S846" s="298"/>
      <c r="T846" s="298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9"/>
      <c r="F847" s="289"/>
      <c r="G847" s="289"/>
      <c r="H847" s="289"/>
      <c r="I847" s="289"/>
      <c r="J847" s="289"/>
      <c r="K847" s="289"/>
      <c r="L847" s="289"/>
      <c r="M847" s="289"/>
      <c r="N847" s="289"/>
      <c r="O847" s="289"/>
      <c r="P847" s="292"/>
      <c r="Q847" s="289"/>
      <c r="R847" s="265"/>
      <c r="S847" s="298"/>
      <c r="T847" s="298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9"/>
      <c r="F848" s="289"/>
      <c r="G848" s="289"/>
      <c r="H848" s="289"/>
      <c r="I848" s="289"/>
      <c r="J848" s="289"/>
      <c r="K848" s="289"/>
      <c r="L848" s="289"/>
      <c r="M848" s="289"/>
      <c r="N848" s="289"/>
      <c r="O848" s="289"/>
      <c r="P848" s="292"/>
      <c r="Q848" s="289"/>
      <c r="R848" s="265"/>
      <c r="S848" s="298"/>
      <c r="T848" s="298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9"/>
      <c r="F849" s="289"/>
      <c r="G849" s="289"/>
      <c r="H849" s="289"/>
      <c r="I849" s="289"/>
      <c r="J849" s="289"/>
      <c r="K849" s="289"/>
      <c r="L849" s="289"/>
      <c r="M849" s="289"/>
      <c r="N849" s="289"/>
      <c r="O849" s="289"/>
      <c r="P849" s="292"/>
      <c r="Q849" s="289"/>
      <c r="R849" s="265"/>
      <c r="S849" s="298"/>
      <c r="T849" s="298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9"/>
      <c r="F850" s="289"/>
      <c r="G850" s="289"/>
      <c r="H850" s="289"/>
      <c r="I850" s="289"/>
      <c r="J850" s="289"/>
      <c r="K850" s="289"/>
      <c r="L850" s="289"/>
      <c r="M850" s="289"/>
      <c r="N850" s="289"/>
      <c r="O850" s="289"/>
      <c r="P850" s="292"/>
      <c r="Q850" s="289"/>
      <c r="R850" s="265"/>
      <c r="S850" s="298"/>
      <c r="T850" s="298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9"/>
      <c r="F851" s="289"/>
      <c r="G851" s="289"/>
      <c r="H851" s="289"/>
      <c r="I851" s="289"/>
      <c r="J851" s="289"/>
      <c r="K851" s="289"/>
      <c r="L851" s="289"/>
      <c r="M851" s="289"/>
      <c r="N851" s="289"/>
      <c r="O851" s="289"/>
      <c r="P851" s="292"/>
      <c r="Q851" s="289"/>
      <c r="R851" s="265"/>
      <c r="S851" s="298"/>
      <c r="T851" s="298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9"/>
      <c r="F852" s="289"/>
      <c r="G852" s="289"/>
      <c r="H852" s="289"/>
      <c r="I852" s="289"/>
      <c r="J852" s="289"/>
      <c r="K852" s="289"/>
      <c r="L852" s="289"/>
      <c r="M852" s="289"/>
      <c r="N852" s="289"/>
      <c r="O852" s="289"/>
      <c r="P852" s="292"/>
      <c r="Q852" s="289"/>
      <c r="R852" s="265"/>
      <c r="S852" s="298"/>
      <c r="T852" s="298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9"/>
      <c r="F853" s="289"/>
      <c r="G853" s="289"/>
      <c r="H853" s="289"/>
      <c r="I853" s="289"/>
      <c r="J853" s="289"/>
      <c r="K853" s="289"/>
      <c r="L853" s="289"/>
      <c r="M853" s="289"/>
      <c r="N853" s="289"/>
      <c r="O853" s="289"/>
      <c r="P853" s="292"/>
      <c r="Q853" s="289"/>
      <c r="R853" s="265"/>
      <c r="S853" s="298"/>
      <c r="T853" s="298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9"/>
      <c r="F854" s="289"/>
      <c r="G854" s="289"/>
      <c r="H854" s="289"/>
      <c r="I854" s="289"/>
      <c r="J854" s="289"/>
      <c r="K854" s="289"/>
      <c r="L854" s="289"/>
      <c r="M854" s="289"/>
      <c r="N854" s="289"/>
      <c r="O854" s="289"/>
      <c r="P854" s="292"/>
      <c r="Q854" s="289"/>
      <c r="R854" s="265"/>
      <c r="S854" s="298"/>
      <c r="T854" s="298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9"/>
      <c r="F855" s="289"/>
      <c r="G855" s="289"/>
      <c r="H855" s="289"/>
      <c r="I855" s="289"/>
      <c r="J855" s="289"/>
      <c r="K855" s="289"/>
      <c r="L855" s="289"/>
      <c r="M855" s="289"/>
      <c r="N855" s="289"/>
      <c r="O855" s="289"/>
      <c r="P855" s="292"/>
      <c r="Q855" s="289"/>
      <c r="R855" s="265"/>
      <c r="S855" s="298"/>
      <c r="T855" s="298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9"/>
      <c r="F856" s="289"/>
      <c r="G856" s="289"/>
      <c r="H856" s="289"/>
      <c r="I856" s="289"/>
      <c r="J856" s="289"/>
      <c r="K856" s="289"/>
      <c r="L856" s="289"/>
      <c r="M856" s="289"/>
      <c r="N856" s="289"/>
      <c r="O856" s="289"/>
      <c r="P856" s="292"/>
      <c r="Q856" s="289"/>
      <c r="R856" s="265"/>
      <c r="S856" s="298"/>
      <c r="T856" s="298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9"/>
      <c r="F857" s="289"/>
      <c r="G857" s="289"/>
      <c r="H857" s="289"/>
      <c r="I857" s="289"/>
      <c r="J857" s="289"/>
      <c r="K857" s="289"/>
      <c r="L857" s="289"/>
      <c r="M857" s="289"/>
      <c r="N857" s="289"/>
      <c r="O857" s="289"/>
      <c r="P857" s="292"/>
      <c r="Q857" s="289"/>
      <c r="R857" s="265"/>
      <c r="S857" s="298"/>
      <c r="T857" s="298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9"/>
      <c r="F858" s="289"/>
      <c r="G858" s="289"/>
      <c r="H858" s="289"/>
      <c r="I858" s="289"/>
      <c r="J858" s="289"/>
      <c r="K858" s="289"/>
      <c r="L858" s="289"/>
      <c r="M858" s="289"/>
      <c r="N858" s="289"/>
      <c r="O858" s="289"/>
      <c r="P858" s="292"/>
      <c r="Q858" s="289"/>
      <c r="R858" s="265"/>
      <c r="S858" s="298"/>
      <c r="T858" s="298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9"/>
      <c r="F859" s="289"/>
      <c r="G859" s="289"/>
      <c r="H859" s="289"/>
      <c r="I859" s="289"/>
      <c r="J859" s="289"/>
      <c r="K859" s="289"/>
      <c r="L859" s="289"/>
      <c r="M859" s="289"/>
      <c r="N859" s="289"/>
      <c r="O859" s="289"/>
      <c r="P859" s="292"/>
      <c r="Q859" s="289"/>
      <c r="R859" s="265"/>
      <c r="S859" s="298"/>
      <c r="T859" s="298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9"/>
      <c r="F860" s="289"/>
      <c r="G860" s="289"/>
      <c r="H860" s="289"/>
      <c r="I860" s="289"/>
      <c r="J860" s="289"/>
      <c r="K860" s="289"/>
      <c r="L860" s="289"/>
      <c r="M860" s="289"/>
      <c r="N860" s="289"/>
      <c r="O860" s="289"/>
      <c r="P860" s="292"/>
      <c r="Q860" s="289"/>
      <c r="R860" s="265"/>
      <c r="S860" s="298"/>
      <c r="T860" s="298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9"/>
      <c r="F861" s="289"/>
      <c r="G861" s="289"/>
      <c r="H861" s="289"/>
      <c r="I861" s="289"/>
      <c r="J861" s="289"/>
      <c r="K861" s="289"/>
      <c r="L861" s="289"/>
      <c r="M861" s="289"/>
      <c r="N861" s="289"/>
      <c r="O861" s="289"/>
      <c r="P861" s="292"/>
      <c r="Q861" s="289"/>
      <c r="R861" s="265"/>
      <c r="S861" s="298"/>
      <c r="T861" s="298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9"/>
      <c r="F862" s="289"/>
      <c r="G862" s="289"/>
      <c r="H862" s="289"/>
      <c r="I862" s="289"/>
      <c r="J862" s="289"/>
      <c r="K862" s="289"/>
      <c r="L862" s="289"/>
      <c r="M862" s="289"/>
      <c r="N862" s="289"/>
      <c r="O862" s="289"/>
      <c r="P862" s="292"/>
      <c r="Q862" s="289"/>
      <c r="R862" s="265"/>
      <c r="S862" s="298"/>
      <c r="T862" s="298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9"/>
      <c r="F863" s="289"/>
      <c r="G863" s="289"/>
      <c r="H863" s="289"/>
      <c r="I863" s="289"/>
      <c r="J863" s="289"/>
      <c r="K863" s="289"/>
      <c r="L863" s="289"/>
      <c r="M863" s="289"/>
      <c r="N863" s="289"/>
      <c r="O863" s="289"/>
      <c r="P863" s="292"/>
      <c r="Q863" s="289"/>
      <c r="R863" s="265"/>
      <c r="S863" s="298"/>
      <c r="T863" s="298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9"/>
      <c r="F864" s="289"/>
      <c r="G864" s="289"/>
      <c r="H864" s="289"/>
      <c r="I864" s="289"/>
      <c r="J864" s="289"/>
      <c r="K864" s="289"/>
      <c r="L864" s="289"/>
      <c r="M864" s="289"/>
      <c r="N864" s="289"/>
      <c r="O864" s="289"/>
      <c r="P864" s="292"/>
      <c r="Q864" s="289"/>
      <c r="R864" s="265"/>
      <c r="S864" s="298"/>
      <c r="T864" s="298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9"/>
      <c r="F865" s="289"/>
      <c r="G865" s="289"/>
      <c r="H865" s="289"/>
      <c r="I865" s="289"/>
      <c r="J865" s="289"/>
      <c r="K865" s="289"/>
      <c r="L865" s="289"/>
      <c r="M865" s="289"/>
      <c r="N865" s="289"/>
      <c r="O865" s="289"/>
      <c r="P865" s="292"/>
      <c r="Q865" s="289"/>
      <c r="R865" s="265"/>
      <c r="S865" s="298"/>
      <c r="T865" s="298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9"/>
      <c r="F866" s="289"/>
      <c r="G866" s="289"/>
      <c r="H866" s="289"/>
      <c r="I866" s="289"/>
      <c r="J866" s="289"/>
      <c r="K866" s="289"/>
      <c r="L866" s="289"/>
      <c r="M866" s="289"/>
      <c r="N866" s="289"/>
      <c r="O866" s="289"/>
      <c r="P866" s="292"/>
      <c r="Q866" s="289"/>
      <c r="R866" s="265"/>
      <c r="S866" s="298"/>
      <c r="T866" s="298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9"/>
      <c r="F867" s="289"/>
      <c r="G867" s="289"/>
      <c r="H867" s="289"/>
      <c r="I867" s="289"/>
      <c r="J867" s="289"/>
      <c r="K867" s="289"/>
      <c r="L867" s="289"/>
      <c r="M867" s="289"/>
      <c r="N867" s="289"/>
      <c r="O867" s="289"/>
      <c r="P867" s="292"/>
      <c r="Q867" s="289"/>
      <c r="R867" s="265"/>
      <c r="S867" s="298"/>
      <c r="T867" s="298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9"/>
      <c r="F868" s="289"/>
      <c r="G868" s="289"/>
      <c r="H868" s="289"/>
      <c r="I868" s="289"/>
      <c r="J868" s="289"/>
      <c r="K868" s="289"/>
      <c r="L868" s="289"/>
      <c r="M868" s="289"/>
      <c r="N868" s="289"/>
      <c r="O868" s="289"/>
      <c r="P868" s="292"/>
      <c r="Q868" s="289"/>
      <c r="R868" s="265"/>
      <c r="S868" s="298"/>
      <c r="T868" s="298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9"/>
      <c r="F869" s="289"/>
      <c r="G869" s="289"/>
      <c r="H869" s="289"/>
      <c r="I869" s="289"/>
      <c r="J869" s="289"/>
      <c r="K869" s="289"/>
      <c r="L869" s="289"/>
      <c r="M869" s="289"/>
      <c r="N869" s="289"/>
      <c r="O869" s="289"/>
      <c r="P869" s="292"/>
      <c r="Q869" s="289"/>
      <c r="R869" s="265"/>
      <c r="S869" s="298"/>
      <c r="T869" s="298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9"/>
      <c r="F870" s="289"/>
      <c r="G870" s="289"/>
      <c r="H870" s="289"/>
      <c r="I870" s="289"/>
      <c r="J870" s="289"/>
      <c r="K870" s="289"/>
      <c r="L870" s="289"/>
      <c r="M870" s="289"/>
      <c r="N870" s="289"/>
      <c r="O870" s="289"/>
      <c r="P870" s="292"/>
      <c r="Q870" s="289"/>
      <c r="R870" s="265"/>
      <c r="S870" s="298"/>
      <c r="T870" s="298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9"/>
      <c r="F871" s="289"/>
      <c r="G871" s="289"/>
      <c r="H871" s="289"/>
      <c r="I871" s="289"/>
      <c r="J871" s="289"/>
      <c r="K871" s="289"/>
      <c r="L871" s="289"/>
      <c r="M871" s="289"/>
      <c r="N871" s="289"/>
      <c r="O871" s="289"/>
      <c r="P871" s="292"/>
      <c r="Q871" s="289"/>
      <c r="R871" s="265"/>
      <c r="S871" s="298"/>
      <c r="T871" s="298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9"/>
      <c r="F872" s="289"/>
      <c r="G872" s="289"/>
      <c r="H872" s="289"/>
      <c r="I872" s="289"/>
      <c r="J872" s="289"/>
      <c r="K872" s="289"/>
      <c r="L872" s="289"/>
      <c r="M872" s="289"/>
      <c r="N872" s="289"/>
      <c r="O872" s="289"/>
      <c r="P872" s="292"/>
      <c r="Q872" s="289"/>
      <c r="R872" s="265"/>
      <c r="S872" s="298"/>
      <c r="T872" s="298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9"/>
      <c r="F873" s="289"/>
      <c r="G873" s="289"/>
      <c r="H873" s="289"/>
      <c r="I873" s="289"/>
      <c r="J873" s="289"/>
      <c r="K873" s="289"/>
      <c r="L873" s="289"/>
      <c r="M873" s="289"/>
      <c r="N873" s="289"/>
      <c r="O873" s="289"/>
      <c r="P873" s="292"/>
      <c r="Q873" s="289"/>
      <c r="R873" s="265"/>
      <c r="S873" s="298"/>
      <c r="T873" s="298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9"/>
      <c r="F874" s="289"/>
      <c r="G874" s="289"/>
      <c r="H874" s="289"/>
      <c r="I874" s="289"/>
      <c r="J874" s="289"/>
      <c r="K874" s="289"/>
      <c r="L874" s="289"/>
      <c r="M874" s="289"/>
      <c r="N874" s="289"/>
      <c r="O874" s="289"/>
      <c r="P874" s="292"/>
      <c r="Q874" s="289"/>
      <c r="R874" s="265"/>
      <c r="S874" s="298"/>
      <c r="T874" s="298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9"/>
      <c r="F875" s="289"/>
      <c r="G875" s="289"/>
      <c r="H875" s="289"/>
      <c r="I875" s="289"/>
      <c r="J875" s="289"/>
      <c r="K875" s="289"/>
      <c r="L875" s="289"/>
      <c r="M875" s="289"/>
      <c r="N875" s="289"/>
      <c r="O875" s="289"/>
      <c r="P875" s="292"/>
      <c r="Q875" s="289"/>
      <c r="R875" s="265"/>
      <c r="S875" s="298"/>
      <c r="T875" s="298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9"/>
      <c r="F876" s="289"/>
      <c r="G876" s="289"/>
      <c r="H876" s="289"/>
      <c r="I876" s="289"/>
      <c r="J876" s="289"/>
      <c r="K876" s="289"/>
      <c r="L876" s="289"/>
      <c r="M876" s="289"/>
      <c r="N876" s="289"/>
      <c r="O876" s="289"/>
      <c r="P876" s="292"/>
      <c r="Q876" s="289"/>
      <c r="R876" s="265"/>
      <c r="S876" s="298"/>
      <c r="T876" s="298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9"/>
      <c r="F877" s="289"/>
      <c r="G877" s="289"/>
      <c r="H877" s="289"/>
      <c r="I877" s="289"/>
      <c r="J877" s="289"/>
      <c r="K877" s="289"/>
      <c r="L877" s="289"/>
      <c r="M877" s="289"/>
      <c r="N877" s="289"/>
      <c r="O877" s="289"/>
      <c r="P877" s="292"/>
      <c r="Q877" s="289"/>
      <c r="R877" s="265"/>
      <c r="S877" s="298"/>
      <c r="T877" s="298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9"/>
      <c r="F878" s="289"/>
      <c r="G878" s="289"/>
      <c r="H878" s="289"/>
      <c r="I878" s="289"/>
      <c r="J878" s="289"/>
      <c r="K878" s="289"/>
      <c r="L878" s="289"/>
      <c r="M878" s="289"/>
      <c r="N878" s="289"/>
      <c r="O878" s="289"/>
      <c r="P878" s="292"/>
      <c r="Q878" s="289"/>
      <c r="R878" s="265"/>
      <c r="S878" s="298"/>
      <c r="T878" s="298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9"/>
      <c r="F879" s="289"/>
      <c r="G879" s="289"/>
      <c r="H879" s="289"/>
      <c r="I879" s="289"/>
      <c r="J879" s="289"/>
      <c r="K879" s="289"/>
      <c r="L879" s="289"/>
      <c r="M879" s="289"/>
      <c r="N879" s="289"/>
      <c r="O879" s="289"/>
      <c r="P879" s="292"/>
      <c r="Q879" s="289"/>
      <c r="R879" s="265"/>
      <c r="S879" s="298"/>
      <c r="T879" s="298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9"/>
      <c r="F880" s="289"/>
      <c r="G880" s="289"/>
      <c r="H880" s="289"/>
      <c r="I880" s="289"/>
      <c r="J880" s="289"/>
      <c r="K880" s="289"/>
      <c r="L880" s="289"/>
      <c r="M880" s="289"/>
      <c r="N880" s="289"/>
      <c r="O880" s="289"/>
      <c r="P880" s="292"/>
      <c r="Q880" s="289"/>
      <c r="R880" s="265"/>
      <c r="S880" s="298"/>
      <c r="T880" s="298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9"/>
      <c r="F881" s="289"/>
      <c r="G881" s="289"/>
      <c r="H881" s="289"/>
      <c r="I881" s="289"/>
      <c r="J881" s="289"/>
      <c r="K881" s="289"/>
      <c r="L881" s="289"/>
      <c r="M881" s="289"/>
      <c r="N881" s="289"/>
      <c r="O881" s="289"/>
      <c r="P881" s="292"/>
      <c r="Q881" s="289"/>
      <c r="R881" s="265"/>
      <c r="S881" s="298"/>
      <c r="T881" s="298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9"/>
      <c r="F882" s="289"/>
      <c r="G882" s="289"/>
      <c r="H882" s="289"/>
      <c r="I882" s="289"/>
      <c r="J882" s="289"/>
      <c r="K882" s="289"/>
      <c r="L882" s="289"/>
      <c r="M882" s="289"/>
      <c r="N882" s="289"/>
      <c r="O882" s="289"/>
      <c r="P882" s="292"/>
      <c r="Q882" s="289"/>
      <c r="R882" s="265"/>
      <c r="S882" s="298"/>
      <c r="T882" s="298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9"/>
      <c r="F883" s="289"/>
      <c r="G883" s="289"/>
      <c r="H883" s="289"/>
      <c r="I883" s="289"/>
      <c r="J883" s="289"/>
      <c r="K883" s="289"/>
      <c r="L883" s="289"/>
      <c r="M883" s="289"/>
      <c r="N883" s="289"/>
      <c r="O883" s="289"/>
      <c r="P883" s="292"/>
      <c r="Q883" s="289"/>
      <c r="R883" s="265"/>
      <c r="S883" s="298"/>
      <c r="T883" s="298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9"/>
      <c r="F884" s="289"/>
      <c r="G884" s="289"/>
      <c r="H884" s="289"/>
      <c r="I884" s="289"/>
      <c r="J884" s="289"/>
      <c r="K884" s="289"/>
      <c r="L884" s="289"/>
      <c r="M884" s="289"/>
      <c r="N884" s="289"/>
      <c r="O884" s="289"/>
      <c r="P884" s="292"/>
      <c r="Q884" s="289"/>
      <c r="R884" s="265"/>
      <c r="S884" s="298"/>
      <c r="T884" s="298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9"/>
      <c r="F885" s="289"/>
      <c r="G885" s="289"/>
      <c r="H885" s="289"/>
      <c r="I885" s="289"/>
      <c r="J885" s="289"/>
      <c r="K885" s="289"/>
      <c r="L885" s="289"/>
      <c r="M885" s="289"/>
      <c r="N885" s="289"/>
      <c r="O885" s="289"/>
      <c r="P885" s="292"/>
      <c r="Q885" s="289"/>
      <c r="R885" s="265"/>
      <c r="S885" s="298"/>
      <c r="T885" s="298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9"/>
      <c r="F886" s="289"/>
      <c r="G886" s="289"/>
      <c r="H886" s="289"/>
      <c r="I886" s="289"/>
      <c r="J886" s="289"/>
      <c r="K886" s="289"/>
      <c r="L886" s="289"/>
      <c r="M886" s="289"/>
      <c r="N886" s="289"/>
      <c r="O886" s="289"/>
      <c r="P886" s="292"/>
      <c r="Q886" s="289"/>
      <c r="R886" s="265"/>
      <c r="S886" s="298"/>
      <c r="T886" s="298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9"/>
      <c r="F887" s="289"/>
      <c r="G887" s="289"/>
      <c r="H887" s="289"/>
      <c r="I887" s="289"/>
      <c r="J887" s="289"/>
      <c r="K887" s="289"/>
      <c r="L887" s="289"/>
      <c r="M887" s="289"/>
      <c r="N887" s="289"/>
      <c r="O887" s="289"/>
      <c r="P887" s="292"/>
      <c r="Q887" s="289"/>
      <c r="R887" s="265"/>
      <c r="S887" s="298"/>
      <c r="T887" s="298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9"/>
      <c r="F888" s="289"/>
      <c r="G888" s="289"/>
      <c r="H888" s="289"/>
      <c r="I888" s="289"/>
      <c r="J888" s="289"/>
      <c r="K888" s="289"/>
      <c r="L888" s="289"/>
      <c r="M888" s="289"/>
      <c r="N888" s="289"/>
      <c r="O888" s="289"/>
      <c r="P888" s="292"/>
      <c r="Q888" s="289"/>
      <c r="R888" s="265"/>
      <c r="S888" s="298"/>
      <c r="T888" s="298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9"/>
      <c r="F889" s="289"/>
      <c r="G889" s="289"/>
      <c r="H889" s="289"/>
      <c r="I889" s="289"/>
      <c r="J889" s="289"/>
      <c r="K889" s="289"/>
      <c r="L889" s="289"/>
      <c r="M889" s="289"/>
      <c r="N889" s="289"/>
      <c r="O889" s="289"/>
      <c r="P889" s="292"/>
      <c r="Q889" s="289"/>
      <c r="R889" s="265"/>
      <c r="S889" s="298"/>
      <c r="T889" s="298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9"/>
      <c r="F890" s="289"/>
      <c r="G890" s="289"/>
      <c r="H890" s="289"/>
      <c r="I890" s="289"/>
      <c r="J890" s="289"/>
      <c r="K890" s="289"/>
      <c r="L890" s="289"/>
      <c r="M890" s="289"/>
      <c r="N890" s="289"/>
      <c r="O890" s="289"/>
      <c r="P890" s="292"/>
      <c r="Q890" s="289"/>
      <c r="R890" s="265"/>
      <c r="S890" s="298"/>
      <c r="T890" s="298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9"/>
      <c r="F891" s="289"/>
      <c r="G891" s="289"/>
      <c r="H891" s="289"/>
      <c r="I891" s="289"/>
      <c r="J891" s="289"/>
      <c r="K891" s="289"/>
      <c r="L891" s="289"/>
      <c r="M891" s="289"/>
      <c r="N891" s="289"/>
      <c r="O891" s="289"/>
      <c r="P891" s="292"/>
      <c r="Q891" s="289"/>
      <c r="R891" s="265"/>
      <c r="S891" s="298"/>
      <c r="T891" s="298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9"/>
      <c r="F892" s="289"/>
      <c r="G892" s="289"/>
      <c r="H892" s="289"/>
      <c r="I892" s="289"/>
      <c r="J892" s="289"/>
      <c r="K892" s="289"/>
      <c r="L892" s="289"/>
      <c r="M892" s="289"/>
      <c r="N892" s="289"/>
      <c r="O892" s="289"/>
      <c r="P892" s="292"/>
      <c r="Q892" s="289"/>
      <c r="R892" s="265"/>
      <c r="S892" s="298"/>
      <c r="T892" s="298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9"/>
      <c r="F893" s="289"/>
      <c r="G893" s="289"/>
      <c r="H893" s="289"/>
      <c r="I893" s="289"/>
      <c r="J893" s="289"/>
      <c r="K893" s="289"/>
      <c r="L893" s="289"/>
      <c r="M893" s="289"/>
      <c r="N893" s="289"/>
      <c r="O893" s="289"/>
      <c r="P893" s="292"/>
      <c r="Q893" s="289"/>
      <c r="R893" s="265"/>
      <c r="S893" s="298"/>
      <c r="T893" s="298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9"/>
      <c r="F894" s="289"/>
      <c r="G894" s="289"/>
      <c r="H894" s="289"/>
      <c r="I894" s="289"/>
      <c r="J894" s="289"/>
      <c r="K894" s="289"/>
      <c r="L894" s="289"/>
      <c r="M894" s="289"/>
      <c r="N894" s="289"/>
      <c r="O894" s="289"/>
      <c r="P894" s="292"/>
      <c r="Q894" s="289"/>
      <c r="R894" s="265"/>
      <c r="S894" s="298"/>
      <c r="T894" s="298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9"/>
      <c r="F895" s="289"/>
      <c r="G895" s="289"/>
      <c r="H895" s="289"/>
      <c r="I895" s="289"/>
      <c r="J895" s="289"/>
      <c r="K895" s="289"/>
      <c r="L895" s="289"/>
      <c r="M895" s="289"/>
      <c r="N895" s="289"/>
      <c r="O895" s="289"/>
      <c r="P895" s="292"/>
      <c r="Q895" s="289"/>
      <c r="R895" s="265"/>
      <c r="S895" s="298"/>
      <c r="T895" s="298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9"/>
      <c r="F896" s="289"/>
      <c r="G896" s="289"/>
      <c r="H896" s="289"/>
      <c r="I896" s="289"/>
      <c r="J896" s="289"/>
      <c r="K896" s="289"/>
      <c r="L896" s="289"/>
      <c r="M896" s="289"/>
      <c r="N896" s="289"/>
      <c r="O896" s="289"/>
      <c r="P896" s="292"/>
      <c r="Q896" s="289"/>
      <c r="R896" s="265"/>
      <c r="S896" s="298"/>
      <c r="T896" s="298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9"/>
      <c r="F897" s="289"/>
      <c r="G897" s="289"/>
      <c r="H897" s="289"/>
      <c r="I897" s="289"/>
      <c r="J897" s="289"/>
      <c r="K897" s="289"/>
      <c r="L897" s="289"/>
      <c r="M897" s="289"/>
      <c r="N897" s="289"/>
      <c r="O897" s="289"/>
      <c r="P897" s="292"/>
      <c r="Q897" s="289"/>
      <c r="R897" s="265"/>
      <c r="S897" s="298"/>
      <c r="T897" s="298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9"/>
      <c r="F898" s="289"/>
      <c r="G898" s="289"/>
      <c r="H898" s="289"/>
      <c r="I898" s="289"/>
      <c r="J898" s="289"/>
      <c r="K898" s="289"/>
      <c r="L898" s="289"/>
      <c r="M898" s="289"/>
      <c r="N898" s="289"/>
      <c r="O898" s="289"/>
      <c r="P898" s="292"/>
      <c r="Q898" s="289"/>
      <c r="R898" s="265"/>
      <c r="S898" s="298"/>
      <c r="T898" s="298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9"/>
      <c r="F899" s="289"/>
      <c r="G899" s="289"/>
      <c r="H899" s="289"/>
      <c r="I899" s="289"/>
      <c r="J899" s="289"/>
      <c r="K899" s="289"/>
      <c r="L899" s="289"/>
      <c r="M899" s="289"/>
      <c r="N899" s="289"/>
      <c r="O899" s="289"/>
      <c r="P899" s="292"/>
      <c r="Q899" s="289"/>
      <c r="R899" s="265"/>
      <c r="S899" s="298"/>
      <c r="T899" s="298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9"/>
      <c r="F900" s="289"/>
      <c r="G900" s="289"/>
      <c r="H900" s="289"/>
      <c r="I900" s="289"/>
      <c r="J900" s="289"/>
      <c r="K900" s="289"/>
      <c r="L900" s="289"/>
      <c r="M900" s="289"/>
      <c r="N900" s="289"/>
      <c r="O900" s="289"/>
      <c r="P900" s="292"/>
      <c r="Q900" s="289"/>
      <c r="R900" s="265"/>
      <c r="S900" s="298"/>
      <c r="T900" s="298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9"/>
      <c r="F901" s="289"/>
      <c r="G901" s="289"/>
      <c r="H901" s="289"/>
      <c r="I901" s="289"/>
      <c r="J901" s="289"/>
      <c r="K901" s="289"/>
      <c r="L901" s="289"/>
      <c r="M901" s="289"/>
      <c r="N901" s="289"/>
      <c r="O901" s="289"/>
      <c r="P901" s="292"/>
      <c r="Q901" s="289"/>
      <c r="R901" s="265"/>
      <c r="S901" s="298"/>
      <c r="T901" s="298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9"/>
      <c r="F902" s="289"/>
      <c r="G902" s="289"/>
      <c r="H902" s="289"/>
      <c r="I902" s="289"/>
      <c r="J902" s="289"/>
      <c r="K902" s="289"/>
      <c r="L902" s="289"/>
      <c r="M902" s="289"/>
      <c r="N902" s="289"/>
      <c r="O902" s="289"/>
      <c r="P902" s="292"/>
      <c r="Q902" s="289"/>
      <c r="R902" s="265"/>
      <c r="S902" s="298"/>
      <c r="T902" s="298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9"/>
      <c r="F903" s="289"/>
      <c r="G903" s="289"/>
      <c r="H903" s="289"/>
      <c r="I903" s="289"/>
      <c r="J903" s="289"/>
      <c r="K903" s="289"/>
      <c r="L903" s="289"/>
      <c r="M903" s="289"/>
      <c r="N903" s="289"/>
      <c r="O903" s="289"/>
      <c r="P903" s="292"/>
      <c r="Q903" s="289"/>
      <c r="R903" s="265"/>
      <c r="S903" s="298"/>
      <c r="T903" s="298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9"/>
      <c r="F904" s="289"/>
      <c r="G904" s="289"/>
      <c r="H904" s="289"/>
      <c r="I904" s="289"/>
      <c r="J904" s="289"/>
      <c r="K904" s="289"/>
      <c r="L904" s="289"/>
      <c r="M904" s="289"/>
      <c r="N904" s="289"/>
      <c r="O904" s="289"/>
      <c r="P904" s="292"/>
      <c r="Q904" s="289"/>
      <c r="R904" s="265"/>
      <c r="S904" s="298"/>
      <c r="T904" s="298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9"/>
      <c r="F905" s="289"/>
      <c r="G905" s="289"/>
      <c r="H905" s="289"/>
      <c r="I905" s="289"/>
      <c r="J905" s="289"/>
      <c r="K905" s="289"/>
      <c r="L905" s="289"/>
      <c r="M905" s="289"/>
      <c r="N905" s="289"/>
      <c r="O905" s="289"/>
      <c r="P905" s="292"/>
      <c r="Q905" s="289"/>
      <c r="R905" s="265"/>
      <c r="S905" s="298"/>
      <c r="T905" s="298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9"/>
      <c r="F906" s="289"/>
      <c r="G906" s="289"/>
      <c r="H906" s="289"/>
      <c r="I906" s="289"/>
      <c r="J906" s="289"/>
      <c r="K906" s="289"/>
      <c r="L906" s="289"/>
      <c r="M906" s="289"/>
      <c r="N906" s="289"/>
      <c r="O906" s="289"/>
      <c r="P906" s="292"/>
      <c r="Q906" s="289"/>
      <c r="R906" s="265"/>
      <c r="S906" s="298"/>
      <c r="T906" s="298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9"/>
      <c r="F907" s="289"/>
      <c r="G907" s="289"/>
      <c r="H907" s="289"/>
      <c r="I907" s="289"/>
      <c r="J907" s="289"/>
      <c r="K907" s="289"/>
      <c r="L907" s="289"/>
      <c r="M907" s="289"/>
      <c r="N907" s="289"/>
      <c r="O907" s="289"/>
      <c r="P907" s="292"/>
      <c r="Q907" s="289"/>
      <c r="R907" s="265"/>
      <c r="S907" s="298"/>
      <c r="T907" s="298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9"/>
      <c r="F908" s="289"/>
      <c r="G908" s="289"/>
      <c r="H908" s="289"/>
      <c r="I908" s="289"/>
      <c r="J908" s="289"/>
      <c r="K908" s="289"/>
      <c r="L908" s="289"/>
      <c r="M908" s="289"/>
      <c r="N908" s="289"/>
      <c r="O908" s="289"/>
      <c r="P908" s="292"/>
      <c r="Q908" s="289"/>
      <c r="R908" s="265"/>
      <c r="S908" s="298"/>
      <c r="T908" s="298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9"/>
      <c r="F909" s="289"/>
      <c r="G909" s="289"/>
      <c r="H909" s="289"/>
      <c r="I909" s="289"/>
      <c r="J909" s="289"/>
      <c r="K909" s="289"/>
      <c r="L909" s="289"/>
      <c r="M909" s="289"/>
      <c r="N909" s="289"/>
      <c r="O909" s="289"/>
      <c r="P909" s="292"/>
      <c r="Q909" s="289"/>
      <c r="R909" s="265"/>
      <c r="S909" s="298"/>
      <c r="T909" s="298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9"/>
      <c r="F910" s="289"/>
      <c r="G910" s="289"/>
      <c r="H910" s="289"/>
      <c r="I910" s="289"/>
      <c r="J910" s="289"/>
      <c r="K910" s="289"/>
      <c r="L910" s="289"/>
      <c r="M910" s="289"/>
      <c r="N910" s="289"/>
      <c r="O910" s="289"/>
      <c r="P910" s="292"/>
      <c r="Q910" s="289"/>
      <c r="R910" s="265"/>
      <c r="S910" s="298"/>
      <c r="T910" s="298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9"/>
      <c r="F911" s="289"/>
      <c r="G911" s="289"/>
      <c r="H911" s="289"/>
      <c r="I911" s="289"/>
      <c r="J911" s="289"/>
      <c r="K911" s="289"/>
      <c r="L911" s="289"/>
      <c r="M911" s="289"/>
      <c r="N911" s="289"/>
      <c r="O911" s="289"/>
      <c r="P911" s="292"/>
      <c r="Q911" s="289"/>
      <c r="R911" s="265"/>
      <c r="S911" s="298"/>
      <c r="T911" s="298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9"/>
      <c r="F912" s="289"/>
      <c r="G912" s="289"/>
      <c r="H912" s="289"/>
      <c r="I912" s="289"/>
      <c r="J912" s="289"/>
      <c r="K912" s="289"/>
      <c r="L912" s="289"/>
      <c r="M912" s="289"/>
      <c r="N912" s="289"/>
      <c r="O912" s="289"/>
      <c r="P912" s="292"/>
      <c r="Q912" s="289"/>
      <c r="R912" s="265"/>
      <c r="S912" s="298"/>
      <c r="T912" s="298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9"/>
      <c r="F913" s="289"/>
      <c r="G913" s="289"/>
      <c r="H913" s="289"/>
      <c r="I913" s="289"/>
      <c r="J913" s="289"/>
      <c r="K913" s="289"/>
      <c r="L913" s="289"/>
      <c r="M913" s="289"/>
      <c r="N913" s="289"/>
      <c r="O913" s="289"/>
      <c r="P913" s="292"/>
      <c r="Q913" s="289"/>
      <c r="R913" s="265"/>
      <c r="S913" s="298"/>
      <c r="T913" s="298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9"/>
      <c r="F914" s="289"/>
      <c r="G914" s="289"/>
      <c r="H914" s="289"/>
      <c r="I914" s="289"/>
      <c r="J914" s="289"/>
      <c r="K914" s="289"/>
      <c r="L914" s="289"/>
      <c r="M914" s="289"/>
      <c r="N914" s="289"/>
      <c r="O914" s="289"/>
      <c r="P914" s="292"/>
      <c r="Q914" s="289"/>
      <c r="R914" s="265"/>
      <c r="S914" s="298"/>
      <c r="T914" s="298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9"/>
      <c r="F915" s="289"/>
      <c r="G915" s="289"/>
      <c r="H915" s="289"/>
      <c r="I915" s="289"/>
      <c r="J915" s="289"/>
      <c r="K915" s="289"/>
      <c r="L915" s="289"/>
      <c r="M915" s="289"/>
      <c r="N915" s="289"/>
      <c r="O915" s="289"/>
      <c r="P915" s="292"/>
      <c r="Q915" s="289"/>
      <c r="R915" s="265"/>
      <c r="S915" s="298"/>
      <c r="T915" s="298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9"/>
      <c r="F916" s="289"/>
      <c r="G916" s="289"/>
      <c r="H916" s="289"/>
      <c r="I916" s="289"/>
      <c r="J916" s="289"/>
      <c r="K916" s="289"/>
      <c r="L916" s="289"/>
      <c r="M916" s="289"/>
      <c r="N916" s="289"/>
      <c r="O916" s="289"/>
      <c r="P916" s="292"/>
      <c r="Q916" s="289"/>
      <c r="R916" s="265"/>
      <c r="S916" s="298"/>
      <c r="T916" s="298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9"/>
      <c r="F917" s="289"/>
      <c r="G917" s="289"/>
      <c r="H917" s="289"/>
      <c r="I917" s="289"/>
      <c r="J917" s="289"/>
      <c r="K917" s="289"/>
      <c r="L917" s="289"/>
      <c r="M917" s="289"/>
      <c r="N917" s="289"/>
      <c r="O917" s="289"/>
      <c r="P917" s="292"/>
      <c r="Q917" s="289"/>
      <c r="R917" s="265"/>
      <c r="S917" s="298"/>
      <c r="T917" s="298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9"/>
      <c r="F918" s="289"/>
      <c r="G918" s="289"/>
      <c r="H918" s="289"/>
      <c r="I918" s="289"/>
      <c r="J918" s="289"/>
      <c r="K918" s="289"/>
      <c r="L918" s="289"/>
      <c r="M918" s="289"/>
      <c r="N918" s="289"/>
      <c r="O918" s="289"/>
      <c r="P918" s="292"/>
      <c r="Q918" s="289"/>
      <c r="R918" s="265"/>
      <c r="S918" s="298"/>
      <c r="T918" s="298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9"/>
      <c r="F919" s="289"/>
      <c r="G919" s="289"/>
      <c r="H919" s="289"/>
      <c r="I919" s="289"/>
      <c r="J919" s="289"/>
      <c r="K919" s="289"/>
      <c r="L919" s="289"/>
      <c r="M919" s="289"/>
      <c r="N919" s="289"/>
      <c r="O919" s="289"/>
      <c r="P919" s="292"/>
      <c r="Q919" s="289"/>
      <c r="R919" s="265"/>
      <c r="S919" s="298"/>
      <c r="T919" s="298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9"/>
      <c r="F920" s="289"/>
      <c r="G920" s="289"/>
      <c r="H920" s="289"/>
      <c r="I920" s="289"/>
      <c r="J920" s="289"/>
      <c r="K920" s="289"/>
      <c r="L920" s="289"/>
      <c r="M920" s="289"/>
      <c r="N920" s="289"/>
      <c r="O920" s="289"/>
      <c r="P920" s="292"/>
      <c r="Q920" s="289"/>
      <c r="R920" s="265"/>
      <c r="S920" s="298"/>
      <c r="T920" s="298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9"/>
      <c r="F921" s="289"/>
      <c r="G921" s="289"/>
      <c r="H921" s="289"/>
      <c r="I921" s="289"/>
      <c r="J921" s="289"/>
      <c r="K921" s="289"/>
      <c r="L921" s="289"/>
      <c r="M921" s="289"/>
      <c r="N921" s="289"/>
      <c r="O921" s="289"/>
      <c r="P921" s="292"/>
      <c r="Q921" s="289"/>
      <c r="R921" s="265"/>
      <c r="S921" s="298"/>
      <c r="T921" s="298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9"/>
      <c r="F922" s="289"/>
      <c r="G922" s="289"/>
      <c r="H922" s="289"/>
      <c r="I922" s="289"/>
      <c r="J922" s="289"/>
      <c r="K922" s="289"/>
      <c r="L922" s="289"/>
      <c r="M922" s="289"/>
      <c r="N922" s="289"/>
      <c r="O922" s="289"/>
      <c r="P922" s="292"/>
      <c r="Q922" s="289"/>
      <c r="R922" s="265"/>
      <c r="S922" s="298"/>
      <c r="T922" s="298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9"/>
      <c r="F923" s="289"/>
      <c r="G923" s="289"/>
      <c r="H923" s="289"/>
      <c r="I923" s="289"/>
      <c r="J923" s="289"/>
      <c r="K923" s="289"/>
      <c r="L923" s="289"/>
      <c r="M923" s="289"/>
      <c r="N923" s="289"/>
      <c r="O923" s="289"/>
      <c r="P923" s="292"/>
      <c r="Q923" s="289"/>
      <c r="R923" s="265"/>
      <c r="S923" s="298"/>
      <c r="T923" s="298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9"/>
      <c r="F924" s="289"/>
      <c r="G924" s="289"/>
      <c r="H924" s="289"/>
      <c r="I924" s="289"/>
      <c r="J924" s="289"/>
      <c r="K924" s="289"/>
      <c r="L924" s="289"/>
      <c r="M924" s="289"/>
      <c r="N924" s="289"/>
      <c r="O924" s="289"/>
      <c r="P924" s="292"/>
      <c r="Q924" s="289"/>
      <c r="R924" s="265"/>
      <c r="S924" s="298"/>
      <c r="T924" s="298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9"/>
      <c r="F925" s="289"/>
      <c r="G925" s="289"/>
      <c r="H925" s="289"/>
      <c r="I925" s="289"/>
      <c r="J925" s="289"/>
      <c r="K925" s="289"/>
      <c r="L925" s="289"/>
      <c r="M925" s="289"/>
      <c r="N925" s="289"/>
      <c r="O925" s="289"/>
      <c r="P925" s="292"/>
      <c r="Q925" s="289"/>
      <c r="R925" s="265"/>
      <c r="S925" s="298"/>
      <c r="T925" s="298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9"/>
      <c r="F926" s="289"/>
      <c r="G926" s="289"/>
      <c r="H926" s="289"/>
      <c r="I926" s="289"/>
      <c r="J926" s="289"/>
      <c r="K926" s="289"/>
      <c r="L926" s="289"/>
      <c r="M926" s="289"/>
      <c r="N926" s="289"/>
      <c r="O926" s="289"/>
      <c r="P926" s="292"/>
      <c r="Q926" s="289"/>
      <c r="R926" s="265"/>
      <c r="S926" s="298"/>
      <c r="T926" s="298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9"/>
      <c r="F927" s="289"/>
      <c r="G927" s="289"/>
      <c r="H927" s="289"/>
      <c r="I927" s="289"/>
      <c r="J927" s="289"/>
      <c r="K927" s="289"/>
      <c r="L927" s="289"/>
      <c r="M927" s="289"/>
      <c r="N927" s="289"/>
      <c r="O927" s="289"/>
      <c r="P927" s="292"/>
      <c r="Q927" s="289"/>
      <c r="R927" s="265"/>
      <c r="S927" s="298"/>
      <c r="T927" s="298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9"/>
      <c r="F928" s="289"/>
      <c r="G928" s="289"/>
      <c r="H928" s="289"/>
      <c r="I928" s="289"/>
      <c r="J928" s="289"/>
      <c r="K928" s="289"/>
      <c r="L928" s="289"/>
      <c r="M928" s="289"/>
      <c r="N928" s="289"/>
      <c r="O928" s="289"/>
      <c r="P928" s="292"/>
      <c r="Q928" s="289"/>
      <c r="R928" s="265"/>
      <c r="S928" s="298"/>
      <c r="T928" s="298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9"/>
      <c r="F929" s="289"/>
      <c r="G929" s="289"/>
      <c r="H929" s="289"/>
      <c r="I929" s="289"/>
      <c r="J929" s="289"/>
      <c r="K929" s="289"/>
      <c r="L929" s="289"/>
      <c r="M929" s="289"/>
      <c r="N929" s="289"/>
      <c r="O929" s="289"/>
      <c r="P929" s="292"/>
      <c r="Q929" s="289"/>
      <c r="R929" s="265"/>
      <c r="S929" s="298"/>
      <c r="T929" s="298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9"/>
      <c r="F930" s="289"/>
      <c r="G930" s="289"/>
      <c r="H930" s="289"/>
      <c r="I930" s="289"/>
      <c r="J930" s="289"/>
      <c r="K930" s="289"/>
      <c r="L930" s="289"/>
      <c r="M930" s="289"/>
      <c r="N930" s="289"/>
      <c r="O930" s="289"/>
      <c r="P930" s="292"/>
      <c r="Q930" s="289"/>
      <c r="R930" s="265"/>
      <c r="S930" s="298"/>
      <c r="T930" s="298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9"/>
      <c r="F931" s="289"/>
      <c r="G931" s="289"/>
      <c r="H931" s="289"/>
      <c r="I931" s="289"/>
      <c r="J931" s="289"/>
      <c r="K931" s="289"/>
      <c r="L931" s="289"/>
      <c r="M931" s="289"/>
      <c r="N931" s="289"/>
      <c r="O931" s="289"/>
      <c r="P931" s="292"/>
      <c r="Q931" s="289"/>
      <c r="R931" s="265"/>
      <c r="S931" s="298"/>
      <c r="T931" s="298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9"/>
      <c r="F932" s="289"/>
      <c r="G932" s="289"/>
      <c r="H932" s="289"/>
      <c r="I932" s="289"/>
      <c r="J932" s="289"/>
      <c r="K932" s="289"/>
      <c r="L932" s="289"/>
      <c r="M932" s="289"/>
      <c r="N932" s="289"/>
      <c r="O932" s="289"/>
      <c r="P932" s="292"/>
      <c r="Q932" s="289"/>
      <c r="R932" s="265"/>
      <c r="S932" s="298"/>
      <c r="T932" s="298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9"/>
      <c r="F933" s="289"/>
      <c r="G933" s="289"/>
      <c r="H933" s="289"/>
      <c r="I933" s="289"/>
      <c r="J933" s="289"/>
      <c r="K933" s="289"/>
      <c r="L933" s="289"/>
      <c r="M933" s="289"/>
      <c r="N933" s="289"/>
      <c r="O933" s="289"/>
      <c r="P933" s="292"/>
      <c r="Q933" s="289"/>
      <c r="R933" s="265"/>
      <c r="S933" s="298"/>
      <c r="T933" s="298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9"/>
      <c r="F934" s="289"/>
      <c r="G934" s="289"/>
      <c r="H934" s="289"/>
      <c r="I934" s="289"/>
      <c r="J934" s="289"/>
      <c r="K934" s="289"/>
      <c r="L934" s="289"/>
      <c r="M934" s="289"/>
      <c r="N934" s="289"/>
      <c r="O934" s="289"/>
      <c r="P934" s="292"/>
      <c r="Q934" s="289"/>
      <c r="R934" s="265"/>
      <c r="S934" s="298"/>
      <c r="T934" s="298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9"/>
      <c r="F935" s="289"/>
      <c r="G935" s="289"/>
      <c r="H935" s="289"/>
      <c r="I935" s="289"/>
      <c r="J935" s="289"/>
      <c r="K935" s="289"/>
      <c r="L935" s="289"/>
      <c r="M935" s="289"/>
      <c r="N935" s="289"/>
      <c r="O935" s="289"/>
      <c r="P935" s="292"/>
      <c r="Q935" s="289"/>
      <c r="R935" s="265"/>
      <c r="S935" s="298"/>
      <c r="T935" s="298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9"/>
      <c r="F936" s="289"/>
      <c r="G936" s="289"/>
      <c r="H936" s="289"/>
      <c r="I936" s="289"/>
      <c r="J936" s="289"/>
      <c r="K936" s="289"/>
      <c r="L936" s="289"/>
      <c r="M936" s="289"/>
      <c r="N936" s="289"/>
      <c r="O936" s="289"/>
      <c r="P936" s="292"/>
      <c r="Q936" s="289"/>
      <c r="R936" s="265"/>
      <c r="S936" s="298"/>
      <c r="T936" s="298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9"/>
      <c r="F937" s="289"/>
      <c r="G937" s="289"/>
      <c r="H937" s="289"/>
      <c r="I937" s="289"/>
      <c r="J937" s="289"/>
      <c r="K937" s="289"/>
      <c r="L937" s="289"/>
      <c r="M937" s="289"/>
      <c r="N937" s="289"/>
      <c r="O937" s="289"/>
      <c r="P937" s="292"/>
      <c r="Q937" s="289"/>
      <c r="R937" s="265"/>
      <c r="S937" s="298"/>
      <c r="T937" s="298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9"/>
      <c r="F938" s="289"/>
      <c r="G938" s="289"/>
      <c r="H938" s="289"/>
      <c r="I938" s="289"/>
      <c r="J938" s="289"/>
      <c r="K938" s="289"/>
      <c r="L938" s="289"/>
      <c r="M938" s="289"/>
      <c r="N938" s="289"/>
      <c r="O938" s="289"/>
      <c r="P938" s="292"/>
      <c r="Q938" s="289"/>
      <c r="R938" s="265"/>
      <c r="S938" s="298"/>
      <c r="T938" s="298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9"/>
      <c r="F939" s="289"/>
      <c r="G939" s="289"/>
      <c r="H939" s="289"/>
      <c r="I939" s="289"/>
      <c r="J939" s="289"/>
      <c r="K939" s="289"/>
      <c r="L939" s="289"/>
      <c r="M939" s="289"/>
      <c r="N939" s="289"/>
      <c r="O939" s="289"/>
      <c r="P939" s="292"/>
      <c r="Q939" s="289"/>
      <c r="R939" s="265"/>
      <c r="S939" s="298"/>
      <c r="T939" s="298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9"/>
      <c r="F940" s="289"/>
      <c r="G940" s="289"/>
      <c r="H940" s="289"/>
      <c r="I940" s="289"/>
      <c r="J940" s="289"/>
      <c r="K940" s="289"/>
      <c r="L940" s="289"/>
      <c r="M940" s="289"/>
      <c r="N940" s="289"/>
      <c r="O940" s="289"/>
      <c r="P940" s="292"/>
      <c r="Q940" s="289"/>
      <c r="R940" s="265"/>
      <c r="S940" s="298"/>
      <c r="T940" s="298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9"/>
      <c r="F941" s="289"/>
      <c r="G941" s="289"/>
      <c r="H941" s="289"/>
      <c r="I941" s="289"/>
      <c r="J941" s="289"/>
      <c r="K941" s="289"/>
      <c r="L941" s="289"/>
      <c r="M941" s="289"/>
      <c r="N941" s="289"/>
      <c r="O941" s="289"/>
      <c r="P941" s="292"/>
      <c r="Q941" s="289"/>
      <c r="R941" s="265"/>
      <c r="S941" s="298"/>
      <c r="T941" s="298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9"/>
      <c r="F942" s="289"/>
      <c r="G942" s="289"/>
      <c r="H942" s="289"/>
      <c r="I942" s="289"/>
      <c r="J942" s="289"/>
      <c r="K942" s="289"/>
      <c r="L942" s="289"/>
      <c r="M942" s="289"/>
      <c r="N942" s="289"/>
      <c r="O942" s="289"/>
      <c r="P942" s="292"/>
      <c r="Q942" s="289"/>
      <c r="R942" s="265"/>
      <c r="S942" s="298"/>
      <c r="T942" s="298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9"/>
      <c r="F943" s="289"/>
      <c r="G943" s="289"/>
      <c r="H943" s="289"/>
      <c r="I943" s="289"/>
      <c r="J943" s="289"/>
      <c r="K943" s="289"/>
      <c r="L943" s="289"/>
      <c r="M943" s="289"/>
      <c r="N943" s="289"/>
      <c r="O943" s="289"/>
      <c r="P943" s="292"/>
      <c r="Q943" s="289"/>
      <c r="R943" s="265"/>
      <c r="S943" s="298"/>
      <c r="T943" s="298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9"/>
      <c r="F944" s="289"/>
      <c r="G944" s="289"/>
      <c r="H944" s="289"/>
      <c r="I944" s="289"/>
      <c r="J944" s="289"/>
      <c r="K944" s="289"/>
      <c r="L944" s="289"/>
      <c r="M944" s="289"/>
      <c r="N944" s="289"/>
      <c r="O944" s="289"/>
      <c r="P944" s="292"/>
      <c r="Q944" s="289"/>
      <c r="R944" s="265"/>
      <c r="S944" s="298"/>
      <c r="T944" s="298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9"/>
      <c r="F945" s="289"/>
      <c r="G945" s="289"/>
      <c r="H945" s="289"/>
      <c r="I945" s="289"/>
      <c r="J945" s="289"/>
      <c r="K945" s="289"/>
      <c r="L945" s="289"/>
      <c r="M945" s="289"/>
      <c r="N945" s="289"/>
      <c r="O945" s="289"/>
      <c r="P945" s="292"/>
      <c r="Q945" s="289"/>
      <c r="R945" s="265"/>
      <c r="S945" s="298"/>
      <c r="T945" s="298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9"/>
      <c r="F946" s="289"/>
      <c r="G946" s="289"/>
      <c r="H946" s="289"/>
      <c r="I946" s="289"/>
      <c r="J946" s="289"/>
      <c r="K946" s="289"/>
      <c r="L946" s="289"/>
      <c r="M946" s="289"/>
      <c r="N946" s="289"/>
      <c r="O946" s="289"/>
      <c r="P946" s="292"/>
      <c r="Q946" s="289"/>
      <c r="R946" s="265"/>
      <c r="S946" s="298"/>
      <c r="T946" s="298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9"/>
      <c r="F947" s="289"/>
      <c r="G947" s="289"/>
      <c r="H947" s="289"/>
      <c r="I947" s="289"/>
      <c r="J947" s="289"/>
      <c r="K947" s="289"/>
      <c r="L947" s="289"/>
      <c r="M947" s="289"/>
      <c r="N947" s="289"/>
      <c r="O947" s="289"/>
      <c r="P947" s="292"/>
      <c r="Q947" s="289"/>
      <c r="R947" s="265"/>
      <c r="S947" s="298"/>
      <c r="T947" s="298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9"/>
      <c r="F948" s="289"/>
      <c r="G948" s="289"/>
      <c r="H948" s="289"/>
      <c r="I948" s="289"/>
      <c r="J948" s="289"/>
      <c r="K948" s="289"/>
      <c r="L948" s="289"/>
      <c r="M948" s="289"/>
      <c r="N948" s="289"/>
      <c r="O948" s="289"/>
      <c r="P948" s="292"/>
      <c r="Q948" s="289"/>
      <c r="R948" s="265"/>
      <c r="S948" s="298"/>
      <c r="T948" s="298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9"/>
      <c r="F949" s="289"/>
      <c r="G949" s="289"/>
      <c r="H949" s="289"/>
      <c r="I949" s="289"/>
      <c r="J949" s="289"/>
      <c r="K949" s="289"/>
      <c r="L949" s="289"/>
      <c r="M949" s="289"/>
      <c r="N949" s="289"/>
      <c r="O949" s="289"/>
      <c r="P949" s="292"/>
      <c r="Q949" s="289"/>
      <c r="R949" s="265"/>
      <c r="S949" s="298"/>
      <c r="T949" s="298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9"/>
      <c r="F950" s="289"/>
      <c r="G950" s="289"/>
      <c r="H950" s="289"/>
      <c r="I950" s="289"/>
      <c r="J950" s="289"/>
      <c r="K950" s="289"/>
      <c r="L950" s="289"/>
      <c r="M950" s="289"/>
      <c r="N950" s="289"/>
      <c r="O950" s="289"/>
      <c r="P950" s="292"/>
      <c r="Q950" s="289"/>
      <c r="R950" s="265"/>
      <c r="S950" s="298"/>
      <c r="T950" s="298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9"/>
      <c r="F951" s="289"/>
      <c r="G951" s="289"/>
      <c r="H951" s="289"/>
      <c r="I951" s="289"/>
      <c r="J951" s="289"/>
      <c r="K951" s="289"/>
      <c r="L951" s="289"/>
      <c r="M951" s="289"/>
      <c r="N951" s="289"/>
      <c r="O951" s="289"/>
      <c r="P951" s="292"/>
      <c r="Q951" s="289"/>
      <c r="R951" s="265"/>
      <c r="S951" s="298"/>
      <c r="T951" s="298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9"/>
      <c r="F952" s="289"/>
      <c r="G952" s="289"/>
      <c r="H952" s="289"/>
      <c r="I952" s="289"/>
      <c r="J952" s="289"/>
      <c r="K952" s="289"/>
      <c r="L952" s="289"/>
      <c r="M952" s="289"/>
      <c r="N952" s="289"/>
      <c r="O952" s="289"/>
      <c r="P952" s="292"/>
      <c r="Q952" s="289"/>
      <c r="R952" s="265"/>
      <c r="S952" s="298"/>
      <c r="T952" s="298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9"/>
      <c r="F953" s="289"/>
      <c r="G953" s="289"/>
      <c r="H953" s="289"/>
      <c r="I953" s="289"/>
      <c r="J953" s="289"/>
      <c r="K953" s="289"/>
      <c r="L953" s="289"/>
      <c r="M953" s="289"/>
      <c r="N953" s="289"/>
      <c r="O953" s="289"/>
      <c r="P953" s="292"/>
      <c r="Q953" s="289"/>
      <c r="R953" s="265"/>
      <c r="S953" s="298"/>
      <c r="T953" s="298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9"/>
      <c r="F954" s="289"/>
      <c r="G954" s="289"/>
      <c r="H954" s="289"/>
      <c r="I954" s="289"/>
      <c r="J954" s="289"/>
      <c r="K954" s="289"/>
      <c r="L954" s="289"/>
      <c r="M954" s="289"/>
      <c r="N954" s="289"/>
      <c r="O954" s="289"/>
      <c r="P954" s="292"/>
      <c r="Q954" s="289"/>
      <c r="R954" s="265"/>
      <c r="S954" s="298"/>
      <c r="T954" s="298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9"/>
      <c r="F955" s="289"/>
      <c r="G955" s="289"/>
      <c r="H955" s="289"/>
      <c r="I955" s="289"/>
      <c r="J955" s="289"/>
      <c r="K955" s="289"/>
      <c r="L955" s="289"/>
      <c r="M955" s="289"/>
      <c r="N955" s="289"/>
      <c r="O955" s="289"/>
      <c r="P955" s="292"/>
      <c r="Q955" s="289"/>
      <c r="R955" s="265"/>
      <c r="S955" s="298"/>
      <c r="T955" s="298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9"/>
      <c r="F956" s="289"/>
      <c r="G956" s="289"/>
      <c r="H956" s="289"/>
      <c r="I956" s="289"/>
      <c r="J956" s="289"/>
      <c r="K956" s="289"/>
      <c r="L956" s="289"/>
      <c r="M956" s="289"/>
      <c r="N956" s="289"/>
      <c r="O956" s="289"/>
      <c r="P956" s="292"/>
      <c r="Q956" s="289"/>
      <c r="R956" s="265"/>
      <c r="S956" s="298"/>
      <c r="T956" s="298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9"/>
      <c r="F957" s="289"/>
      <c r="G957" s="289"/>
      <c r="H957" s="289"/>
      <c r="I957" s="289"/>
      <c r="J957" s="289"/>
      <c r="K957" s="289"/>
      <c r="L957" s="289"/>
      <c r="M957" s="289"/>
      <c r="N957" s="289"/>
      <c r="O957" s="289"/>
      <c r="P957" s="292"/>
      <c r="Q957" s="289"/>
      <c r="R957" s="265"/>
      <c r="S957" s="298"/>
      <c r="T957" s="298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9"/>
      <c r="F958" s="289"/>
      <c r="G958" s="289"/>
      <c r="H958" s="289"/>
      <c r="I958" s="289"/>
      <c r="J958" s="289"/>
      <c r="K958" s="289"/>
      <c r="L958" s="289"/>
      <c r="M958" s="289"/>
      <c r="N958" s="289"/>
      <c r="O958" s="289"/>
      <c r="P958" s="292"/>
      <c r="Q958" s="289"/>
      <c r="R958" s="265"/>
      <c r="S958" s="298"/>
      <c r="T958" s="298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9"/>
      <c r="F959" s="289"/>
      <c r="G959" s="289"/>
      <c r="H959" s="289"/>
      <c r="I959" s="289"/>
      <c r="J959" s="289"/>
      <c r="K959" s="289"/>
      <c r="L959" s="289"/>
      <c r="M959" s="289"/>
      <c r="N959" s="289"/>
      <c r="O959" s="289"/>
      <c r="P959" s="292"/>
      <c r="Q959" s="289"/>
      <c r="R959" s="265"/>
      <c r="S959" s="298"/>
      <c r="T959" s="298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9"/>
      <c r="F960" s="289"/>
      <c r="G960" s="289"/>
      <c r="H960" s="289"/>
      <c r="I960" s="289"/>
      <c r="J960" s="289"/>
      <c r="K960" s="289"/>
      <c r="L960" s="289"/>
      <c r="M960" s="289"/>
      <c r="N960" s="289"/>
      <c r="O960" s="289"/>
      <c r="P960" s="292"/>
      <c r="Q960" s="289"/>
      <c r="R960" s="265"/>
      <c r="S960" s="298"/>
      <c r="T960" s="298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9"/>
      <c r="F961" s="289"/>
      <c r="G961" s="289"/>
      <c r="H961" s="289"/>
      <c r="I961" s="289"/>
      <c r="J961" s="289"/>
      <c r="K961" s="289"/>
      <c r="L961" s="289"/>
      <c r="M961" s="289"/>
      <c r="N961" s="289"/>
      <c r="O961" s="289"/>
      <c r="P961" s="292"/>
      <c r="Q961" s="289"/>
      <c r="R961" s="265"/>
      <c r="S961" s="298"/>
      <c r="T961" s="298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9"/>
      <c r="F962" s="289"/>
      <c r="G962" s="289"/>
      <c r="H962" s="289"/>
      <c r="I962" s="289"/>
      <c r="J962" s="289"/>
      <c r="K962" s="289"/>
      <c r="L962" s="289"/>
      <c r="M962" s="289"/>
      <c r="N962" s="289"/>
      <c r="O962" s="289"/>
      <c r="P962" s="292"/>
      <c r="Q962" s="289"/>
      <c r="R962" s="265"/>
      <c r="S962" s="298"/>
      <c r="T962" s="298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9"/>
      <c r="F963" s="289"/>
      <c r="G963" s="289"/>
      <c r="H963" s="289"/>
      <c r="I963" s="289"/>
      <c r="J963" s="289"/>
      <c r="K963" s="289"/>
      <c r="L963" s="289"/>
      <c r="M963" s="289"/>
      <c r="N963" s="289"/>
      <c r="O963" s="289"/>
      <c r="P963" s="292"/>
      <c r="Q963" s="289"/>
      <c r="R963" s="265"/>
      <c r="S963" s="298"/>
      <c r="T963" s="298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9"/>
      <c r="F964" s="289"/>
      <c r="G964" s="289"/>
      <c r="H964" s="289"/>
      <c r="I964" s="289"/>
      <c r="J964" s="289"/>
      <c r="K964" s="289"/>
      <c r="L964" s="289"/>
      <c r="M964" s="289"/>
      <c r="N964" s="289"/>
      <c r="O964" s="289"/>
      <c r="P964" s="292"/>
      <c r="Q964" s="289"/>
      <c r="R964" s="265"/>
      <c r="S964" s="298"/>
      <c r="T964" s="298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9"/>
      <c r="F965" s="289"/>
      <c r="G965" s="289"/>
      <c r="H965" s="289"/>
      <c r="I965" s="289"/>
      <c r="J965" s="289"/>
      <c r="K965" s="289"/>
      <c r="L965" s="289"/>
      <c r="M965" s="289"/>
      <c r="N965" s="289"/>
      <c r="O965" s="289"/>
      <c r="P965" s="292"/>
      <c r="Q965" s="289"/>
      <c r="R965" s="265"/>
      <c r="S965" s="298"/>
      <c r="T965" s="298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9"/>
      <c r="F966" s="289"/>
      <c r="G966" s="289"/>
      <c r="H966" s="289"/>
      <c r="I966" s="289"/>
      <c r="J966" s="289"/>
      <c r="K966" s="289"/>
      <c r="L966" s="289"/>
      <c r="M966" s="289"/>
      <c r="N966" s="289"/>
      <c r="O966" s="289"/>
      <c r="P966" s="292"/>
      <c r="Q966" s="289"/>
      <c r="R966" s="265"/>
      <c r="S966" s="298"/>
      <c r="T966" s="298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9"/>
      <c r="F967" s="289"/>
      <c r="G967" s="289"/>
      <c r="H967" s="289"/>
      <c r="I967" s="289"/>
      <c r="J967" s="289"/>
      <c r="K967" s="289"/>
      <c r="L967" s="289"/>
      <c r="M967" s="289"/>
      <c r="N967" s="289"/>
      <c r="O967" s="289"/>
      <c r="P967" s="292"/>
      <c r="Q967" s="289"/>
      <c r="R967" s="265"/>
      <c r="S967" s="298"/>
      <c r="T967" s="298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9"/>
      <c r="F968" s="289"/>
      <c r="G968" s="289"/>
      <c r="H968" s="289"/>
      <c r="I968" s="289"/>
      <c r="J968" s="289"/>
      <c r="K968" s="289"/>
      <c r="L968" s="289"/>
      <c r="M968" s="289"/>
      <c r="N968" s="289"/>
      <c r="O968" s="289"/>
      <c r="P968" s="292"/>
      <c r="Q968" s="289"/>
      <c r="R968" s="265"/>
      <c r="S968" s="298"/>
      <c r="T968" s="298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9"/>
      <c r="F969" s="289"/>
      <c r="G969" s="289"/>
      <c r="H969" s="289"/>
      <c r="I969" s="289"/>
      <c r="J969" s="289"/>
      <c r="K969" s="289"/>
      <c r="L969" s="289"/>
      <c r="M969" s="289"/>
      <c r="N969" s="289"/>
      <c r="O969" s="289"/>
      <c r="P969" s="292"/>
      <c r="Q969" s="289"/>
      <c r="R969" s="265"/>
      <c r="S969" s="298"/>
      <c r="T969" s="298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9"/>
      <c r="F970" s="289"/>
      <c r="G970" s="289"/>
      <c r="H970" s="289"/>
      <c r="I970" s="289"/>
      <c r="J970" s="289"/>
      <c r="K970" s="289"/>
      <c r="L970" s="289"/>
      <c r="M970" s="289"/>
      <c r="N970" s="289"/>
      <c r="O970" s="289"/>
      <c r="P970" s="292"/>
      <c r="Q970" s="289"/>
      <c r="R970" s="265"/>
      <c r="S970" s="298"/>
      <c r="T970" s="298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9"/>
      <c r="F971" s="289"/>
      <c r="G971" s="289"/>
      <c r="H971" s="289"/>
      <c r="I971" s="289"/>
      <c r="J971" s="289"/>
      <c r="K971" s="289"/>
      <c r="L971" s="289"/>
      <c r="M971" s="289"/>
      <c r="N971" s="289"/>
      <c r="O971" s="289"/>
      <c r="P971" s="292"/>
      <c r="Q971" s="289"/>
      <c r="R971" s="265"/>
      <c r="S971" s="298"/>
      <c r="T971" s="298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9"/>
      <c r="F972" s="289"/>
      <c r="G972" s="289"/>
      <c r="H972" s="289"/>
      <c r="I972" s="289"/>
      <c r="J972" s="289"/>
      <c r="K972" s="289"/>
      <c r="L972" s="289"/>
      <c r="M972" s="289"/>
      <c r="N972" s="289"/>
      <c r="O972" s="289"/>
      <c r="P972" s="292"/>
      <c r="Q972" s="289"/>
      <c r="R972" s="265"/>
      <c r="S972" s="298"/>
      <c r="T972" s="298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9"/>
      <c r="F973" s="289"/>
      <c r="G973" s="289"/>
      <c r="H973" s="289"/>
      <c r="I973" s="289"/>
      <c r="J973" s="289"/>
      <c r="K973" s="289"/>
      <c r="L973" s="289"/>
      <c r="M973" s="289"/>
      <c r="N973" s="289"/>
      <c r="O973" s="289"/>
      <c r="P973" s="292"/>
      <c r="Q973" s="289"/>
      <c r="R973" s="265"/>
      <c r="S973" s="298"/>
      <c r="T973" s="298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9"/>
      <c r="F974" s="289"/>
      <c r="G974" s="289"/>
      <c r="H974" s="289"/>
      <c r="I974" s="289"/>
      <c r="J974" s="289"/>
      <c r="K974" s="289"/>
      <c r="L974" s="289"/>
      <c r="M974" s="289"/>
      <c r="N974" s="289"/>
      <c r="O974" s="289"/>
      <c r="P974" s="292"/>
      <c r="Q974" s="289"/>
      <c r="R974" s="265"/>
      <c r="S974" s="298"/>
      <c r="T974" s="298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9"/>
      <c r="F975" s="289"/>
      <c r="G975" s="289"/>
      <c r="H975" s="289"/>
      <c r="I975" s="289"/>
      <c r="J975" s="289"/>
      <c r="K975" s="289"/>
      <c r="L975" s="289"/>
      <c r="M975" s="289"/>
      <c r="N975" s="289"/>
      <c r="O975" s="289"/>
      <c r="P975" s="292"/>
      <c r="Q975" s="289"/>
      <c r="R975" s="265"/>
      <c r="S975" s="298"/>
      <c r="T975" s="298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9"/>
      <c r="F976" s="289"/>
      <c r="G976" s="289"/>
      <c r="H976" s="289"/>
      <c r="I976" s="289"/>
      <c r="J976" s="289"/>
      <c r="K976" s="289"/>
      <c r="L976" s="289"/>
      <c r="M976" s="289"/>
      <c r="N976" s="289"/>
      <c r="O976" s="289"/>
      <c r="P976" s="292"/>
      <c r="Q976" s="289"/>
      <c r="R976" s="265"/>
      <c r="S976" s="298"/>
      <c r="T976" s="298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9"/>
      <c r="F977" s="289"/>
      <c r="G977" s="289"/>
      <c r="H977" s="289"/>
      <c r="I977" s="289"/>
      <c r="J977" s="289"/>
      <c r="K977" s="289"/>
      <c r="L977" s="289"/>
      <c r="M977" s="289"/>
      <c r="N977" s="289"/>
      <c r="O977" s="289"/>
      <c r="P977" s="292"/>
      <c r="Q977" s="289"/>
      <c r="R977" s="265"/>
      <c r="S977" s="298"/>
      <c r="T977" s="298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9"/>
      <c r="F978" s="289"/>
      <c r="G978" s="289"/>
      <c r="H978" s="289"/>
      <c r="I978" s="289"/>
      <c r="J978" s="289"/>
      <c r="K978" s="289"/>
      <c r="L978" s="289"/>
      <c r="M978" s="289"/>
      <c r="N978" s="289"/>
      <c r="O978" s="289"/>
      <c r="P978" s="292"/>
      <c r="Q978" s="289"/>
      <c r="R978" s="265"/>
      <c r="S978" s="298"/>
      <c r="T978" s="298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9"/>
      <c r="F979" s="289"/>
      <c r="G979" s="289"/>
      <c r="H979" s="289"/>
      <c r="I979" s="289"/>
      <c r="J979" s="289"/>
      <c r="K979" s="289"/>
      <c r="L979" s="289"/>
      <c r="M979" s="289"/>
      <c r="N979" s="289"/>
      <c r="O979" s="289"/>
      <c r="P979" s="292"/>
      <c r="Q979" s="289"/>
      <c r="R979" s="265"/>
      <c r="S979" s="298"/>
      <c r="T979" s="298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9"/>
      <c r="F980" s="289"/>
      <c r="G980" s="289"/>
      <c r="H980" s="289"/>
      <c r="I980" s="289"/>
      <c r="J980" s="289"/>
      <c r="K980" s="289"/>
      <c r="L980" s="289"/>
      <c r="M980" s="289"/>
      <c r="N980" s="289"/>
      <c r="O980" s="289"/>
      <c r="P980" s="292"/>
      <c r="Q980" s="289"/>
      <c r="R980" s="265"/>
      <c r="S980" s="298"/>
      <c r="T980" s="298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9"/>
      <c r="F981" s="289"/>
      <c r="G981" s="289"/>
      <c r="H981" s="289"/>
      <c r="I981" s="289"/>
      <c r="J981" s="289"/>
      <c r="K981" s="289"/>
      <c r="L981" s="289"/>
      <c r="M981" s="289"/>
      <c r="N981" s="289"/>
      <c r="O981" s="289"/>
      <c r="P981" s="292"/>
      <c r="Q981" s="289"/>
      <c r="R981" s="265"/>
      <c r="S981" s="298"/>
      <c r="T981" s="298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9"/>
      <c r="F982" s="289"/>
      <c r="G982" s="289"/>
      <c r="H982" s="289"/>
      <c r="I982" s="289"/>
      <c r="J982" s="289"/>
      <c r="K982" s="289"/>
      <c r="L982" s="289"/>
      <c r="M982" s="289"/>
      <c r="N982" s="289"/>
      <c r="O982" s="289"/>
      <c r="P982" s="292"/>
      <c r="Q982" s="289"/>
      <c r="R982" s="265"/>
      <c r="S982" s="298"/>
      <c r="T982" s="298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9"/>
      <c r="F983" s="289"/>
      <c r="G983" s="289"/>
      <c r="H983" s="289"/>
      <c r="I983" s="289"/>
      <c r="J983" s="289"/>
      <c r="K983" s="289"/>
      <c r="L983" s="289"/>
      <c r="M983" s="289"/>
      <c r="N983" s="289"/>
      <c r="O983" s="289"/>
      <c r="P983" s="292"/>
      <c r="Q983" s="289"/>
      <c r="R983" s="265"/>
      <c r="S983" s="298"/>
      <c r="T983" s="298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9"/>
      <c r="F984" s="289"/>
      <c r="G984" s="289"/>
      <c r="H984" s="289"/>
      <c r="I984" s="289"/>
      <c r="J984" s="289"/>
      <c r="K984" s="289"/>
      <c r="L984" s="289"/>
      <c r="M984" s="289"/>
      <c r="N984" s="289"/>
      <c r="O984" s="289"/>
      <c r="P984" s="292"/>
      <c r="Q984" s="289"/>
      <c r="R984" s="265"/>
      <c r="S984" s="298"/>
      <c r="T984" s="298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9"/>
      <c r="F985" s="289"/>
      <c r="G985" s="289"/>
      <c r="H985" s="289"/>
      <c r="I985" s="289"/>
      <c r="J985" s="289"/>
      <c r="K985" s="289"/>
      <c r="L985" s="289"/>
      <c r="M985" s="289"/>
      <c r="N985" s="289"/>
      <c r="O985" s="289"/>
      <c r="P985" s="292"/>
      <c r="Q985" s="289"/>
      <c r="R985" s="265"/>
      <c r="S985" s="298"/>
      <c r="T985" s="298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9"/>
      <c r="F986" s="289"/>
      <c r="G986" s="289"/>
      <c r="H986" s="289"/>
      <c r="I986" s="289"/>
      <c r="J986" s="289"/>
      <c r="K986" s="289"/>
      <c r="L986" s="289"/>
      <c r="M986" s="289"/>
      <c r="N986" s="289"/>
      <c r="O986" s="289"/>
      <c r="P986" s="292"/>
      <c r="Q986" s="289"/>
      <c r="R986" s="265"/>
      <c r="S986" s="298"/>
      <c r="T986" s="298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9"/>
      <c r="F987" s="289"/>
      <c r="G987" s="289"/>
      <c r="H987" s="289"/>
      <c r="I987" s="289"/>
      <c r="J987" s="289"/>
      <c r="K987" s="289"/>
      <c r="L987" s="289"/>
      <c r="M987" s="289"/>
      <c r="N987" s="289"/>
      <c r="O987" s="289"/>
      <c r="P987" s="292"/>
      <c r="Q987" s="289"/>
      <c r="R987" s="265"/>
      <c r="S987" s="298"/>
      <c r="T987" s="298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9"/>
      <c r="F988" s="289"/>
      <c r="G988" s="289"/>
      <c r="H988" s="289"/>
      <c r="I988" s="289"/>
      <c r="J988" s="289"/>
      <c r="K988" s="289"/>
      <c r="L988" s="289"/>
      <c r="M988" s="289"/>
      <c r="N988" s="289"/>
      <c r="O988" s="289"/>
      <c r="P988" s="292"/>
      <c r="Q988" s="289"/>
      <c r="R988" s="265"/>
      <c r="S988" s="298"/>
      <c r="T988" s="298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4"/>
  <sheetViews>
    <sheetView tabSelected="1" topLeftCell="E218" zoomScale="80" zoomScaleNormal="80" workbookViewId="0">
      <selection activeCell="I233" sqref="I233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375" style="193" customWidth="1"/>
    <col min="5" max="5" width="23.125" style="193" customWidth="1"/>
    <col min="6" max="6" width="12.25" style="291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9" t="s">
        <v>1</v>
      </c>
      <c r="B2" s="324"/>
      <c r="C2" s="324"/>
      <c r="D2" s="324"/>
      <c r="E2" s="324"/>
      <c r="F2" s="324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52" t="s">
        <v>2</v>
      </c>
      <c r="W2" s="324"/>
      <c r="X2" s="324"/>
      <c r="Y2" s="324"/>
      <c r="Z2" s="324"/>
      <c r="AA2" s="324"/>
      <c r="AB2" s="324"/>
      <c r="AC2" s="324"/>
      <c r="AD2" s="196"/>
    </row>
    <row r="3" spans="1:30" ht="23.25" customHeight="1">
      <c r="A3" s="348" t="s">
        <v>3</v>
      </c>
      <c r="B3" s="324"/>
      <c r="C3" s="324"/>
      <c r="D3" s="324"/>
      <c r="E3" s="324"/>
      <c r="F3" s="324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50" t="s">
        <v>4</v>
      </c>
      <c r="W3" s="324"/>
      <c r="X3" s="324"/>
      <c r="Y3" s="324"/>
      <c r="Z3" s="324"/>
      <c r="AA3" s="324"/>
      <c r="AB3" s="324"/>
      <c r="AC3" s="324"/>
      <c r="AD3" s="195"/>
    </row>
    <row r="4" spans="1:30" ht="39" customHeight="1">
      <c r="A4" s="354" t="s">
        <v>517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5"/>
    </row>
    <row r="5" spans="1:30" ht="26.25" customHeight="1">
      <c r="A5" s="356" t="s">
        <v>141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5"/>
      <c r="AC5" s="355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4" t="s">
        <v>5</v>
      </c>
      <c r="B7" s="341" t="s">
        <v>6</v>
      </c>
      <c r="C7" s="329"/>
      <c r="D7" s="336" t="s">
        <v>142</v>
      </c>
      <c r="E7" s="344" t="s">
        <v>47</v>
      </c>
      <c r="F7" s="344" t="s">
        <v>48</v>
      </c>
      <c r="G7" s="413" t="s">
        <v>49</v>
      </c>
      <c r="H7" s="415" t="s">
        <v>7</v>
      </c>
      <c r="I7" s="326"/>
      <c r="J7" s="326"/>
      <c r="K7" s="326"/>
      <c r="L7" s="326"/>
      <c r="M7" s="326"/>
      <c r="N7" s="326"/>
      <c r="O7" s="326"/>
      <c r="P7" s="326"/>
      <c r="Q7" s="326"/>
      <c r="R7" s="347"/>
      <c r="S7" s="408" t="s">
        <v>50</v>
      </c>
      <c r="T7" s="333" t="s">
        <v>51</v>
      </c>
      <c r="U7" s="408" t="s">
        <v>52</v>
      </c>
      <c r="V7" s="333" t="s">
        <v>9</v>
      </c>
      <c r="W7" s="408" t="s">
        <v>53</v>
      </c>
      <c r="X7" s="396" t="s">
        <v>10</v>
      </c>
      <c r="Y7" s="396" t="s">
        <v>11</v>
      </c>
      <c r="Z7" s="396" t="s">
        <v>12</v>
      </c>
      <c r="AA7" s="396" t="s">
        <v>13</v>
      </c>
      <c r="AB7" s="396" t="s">
        <v>523</v>
      </c>
      <c r="AC7" s="397" t="s">
        <v>522</v>
      </c>
      <c r="AD7" s="35"/>
    </row>
    <row r="8" spans="1:30" ht="24.75" customHeight="1">
      <c r="A8" s="345"/>
      <c r="B8" s="342"/>
      <c r="C8" s="343"/>
      <c r="D8" s="424"/>
      <c r="E8" s="345"/>
      <c r="F8" s="345"/>
      <c r="G8" s="345"/>
      <c r="H8" s="414" t="s">
        <v>54</v>
      </c>
      <c r="I8" s="347"/>
      <c r="J8" s="125" t="s">
        <v>55</v>
      </c>
      <c r="K8" s="418" t="s">
        <v>56</v>
      </c>
      <c r="L8" s="347"/>
      <c r="M8" s="333" t="s">
        <v>15</v>
      </c>
      <c r="N8" s="333" t="s">
        <v>16</v>
      </c>
      <c r="O8" s="333" t="s">
        <v>17</v>
      </c>
      <c r="P8" s="333" t="s">
        <v>18</v>
      </c>
      <c r="Q8" s="333" t="s">
        <v>19</v>
      </c>
      <c r="R8" s="333" t="s">
        <v>20</v>
      </c>
      <c r="S8" s="345"/>
      <c r="T8" s="345"/>
      <c r="U8" s="345"/>
      <c r="V8" s="345"/>
      <c r="W8" s="345"/>
      <c r="X8" s="345"/>
      <c r="Y8" s="345"/>
      <c r="Z8" s="345"/>
      <c r="AA8" s="345"/>
      <c r="AB8" s="345"/>
      <c r="AC8" s="345"/>
      <c r="AD8" s="35"/>
    </row>
    <row r="9" spans="1:30" ht="84.75" customHeight="1">
      <c r="A9" s="340"/>
      <c r="B9" s="330"/>
      <c r="C9" s="332"/>
      <c r="D9" s="425"/>
      <c r="E9" s="340"/>
      <c r="F9" s="340"/>
      <c r="G9" s="340"/>
      <c r="H9" s="36" t="s">
        <v>57</v>
      </c>
      <c r="I9" s="36" t="s">
        <v>58</v>
      </c>
      <c r="J9" s="416" t="s">
        <v>59</v>
      </c>
      <c r="K9" s="36" t="s">
        <v>57</v>
      </c>
      <c r="L9" s="36" t="s">
        <v>58</v>
      </c>
      <c r="M9" s="340"/>
      <c r="N9" s="340"/>
      <c r="O9" s="340"/>
      <c r="P9" s="340"/>
      <c r="Q9" s="340"/>
      <c r="R9" s="340"/>
      <c r="S9" s="345"/>
      <c r="T9" s="340"/>
      <c r="U9" s="345"/>
      <c r="V9" s="340"/>
      <c r="W9" s="345"/>
      <c r="X9" s="340"/>
      <c r="Y9" s="340"/>
      <c r="Z9" s="340"/>
      <c r="AA9" s="340"/>
      <c r="AB9" s="340"/>
      <c r="AC9" s="340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17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0"/>
      <c r="T10" s="14" t="s">
        <v>39</v>
      </c>
      <c r="U10" s="340"/>
      <c r="V10" s="40" t="s">
        <v>40</v>
      </c>
      <c r="W10" s="340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76">
        <v>157.5</v>
      </c>
      <c r="O11" s="363">
        <v>0</v>
      </c>
      <c r="P11" s="398">
        <f>SUM(M11:M30)+N11+O11</f>
        <v>862.5</v>
      </c>
      <c r="Q11" s="363">
        <v>0</v>
      </c>
      <c r="R11" s="361">
        <v>0</v>
      </c>
      <c r="S11" s="367">
        <v>450</v>
      </c>
      <c r="T11" s="363">
        <v>450</v>
      </c>
      <c r="U11" s="367">
        <v>112</v>
      </c>
      <c r="V11" s="365">
        <v>112</v>
      </c>
      <c r="W11" s="367">
        <v>56</v>
      </c>
      <c r="X11" s="365">
        <v>56</v>
      </c>
      <c r="Y11" s="398">
        <f>ROUND((P11-T11),1)</f>
        <v>412.5</v>
      </c>
      <c r="Z11" s="392">
        <f>IF(OR(SUM(V11:V30)="",SUM(Q11:Q30)=""),0,IF(OR(SUM(U11:U30)=320,SUM(V11:V30)&gt;0),ROUND((SUM(Q11:Q30)-SUM(V11:V30)),1),0))</f>
        <v>-112</v>
      </c>
      <c r="AA11" s="392">
        <f>IF(OR(SUM(X11:X30)="",SUM(R11:R30)=""),0,IF(OR(SUM(W11:W30)=160,SUM(X11:X30)&gt;0),ROUND((SUM(R11:R30)-SUM(X11:X30)),1),0))</f>
        <v>-56</v>
      </c>
      <c r="AB11" s="363"/>
      <c r="AC11" s="38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5"/>
      <c r="O12" s="345"/>
      <c r="P12" s="345"/>
      <c r="Q12" s="345"/>
      <c r="R12" s="345"/>
      <c r="S12" s="345"/>
      <c r="T12" s="345"/>
      <c r="U12" s="345"/>
      <c r="V12" s="345"/>
      <c r="W12" s="345"/>
      <c r="X12" s="345"/>
      <c r="Y12" s="345"/>
      <c r="Z12" s="345"/>
      <c r="AA12" s="345"/>
      <c r="AB12" s="345"/>
      <c r="AC12" s="345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5"/>
      <c r="O13" s="345"/>
      <c r="P13" s="345"/>
      <c r="Q13" s="345"/>
      <c r="R13" s="345"/>
      <c r="S13" s="345"/>
      <c r="T13" s="345"/>
      <c r="U13" s="345"/>
      <c r="V13" s="345"/>
      <c r="W13" s="345"/>
      <c r="X13" s="345"/>
      <c r="Y13" s="345"/>
      <c r="Z13" s="345"/>
      <c r="AA13" s="345"/>
      <c r="AB13" s="345"/>
      <c r="AC13" s="345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5"/>
      <c r="O14" s="345"/>
      <c r="P14" s="345"/>
      <c r="Q14" s="345"/>
      <c r="R14" s="345"/>
      <c r="S14" s="345"/>
      <c r="T14" s="345"/>
      <c r="U14" s="345"/>
      <c r="V14" s="345"/>
      <c r="W14" s="345"/>
      <c r="X14" s="345"/>
      <c r="Y14" s="345"/>
      <c r="Z14" s="345"/>
      <c r="AA14" s="345"/>
      <c r="AB14" s="345"/>
      <c r="AC14" s="345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5"/>
      <c r="AC15" s="345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5"/>
      <c r="O16" s="345"/>
      <c r="P16" s="345"/>
      <c r="Q16" s="345"/>
      <c r="R16" s="345"/>
      <c r="S16" s="345"/>
      <c r="T16" s="345"/>
      <c r="U16" s="345"/>
      <c r="V16" s="345"/>
      <c r="W16" s="345"/>
      <c r="X16" s="345"/>
      <c r="Y16" s="345"/>
      <c r="Z16" s="345"/>
      <c r="AA16" s="345"/>
      <c r="AB16" s="345"/>
      <c r="AC16" s="345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60"/>
      <c r="O17" s="360"/>
      <c r="P17" s="360"/>
      <c r="Q17" s="360"/>
      <c r="R17" s="360"/>
      <c r="S17" s="360"/>
      <c r="T17" s="360"/>
      <c r="U17" s="360"/>
      <c r="V17" s="360"/>
      <c r="W17" s="360"/>
      <c r="X17" s="360"/>
      <c r="Y17" s="360"/>
      <c r="Z17" s="360"/>
      <c r="AA17" s="360"/>
      <c r="AB17" s="360"/>
      <c r="AC17" s="360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60"/>
      <c r="O18" s="360"/>
      <c r="P18" s="360"/>
      <c r="Q18" s="360"/>
      <c r="R18" s="360"/>
      <c r="S18" s="360"/>
      <c r="T18" s="360"/>
      <c r="U18" s="360"/>
      <c r="V18" s="360"/>
      <c r="W18" s="360"/>
      <c r="X18" s="360"/>
      <c r="Y18" s="360"/>
      <c r="Z18" s="360"/>
      <c r="AA18" s="360"/>
      <c r="AB18" s="360"/>
      <c r="AC18" s="360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60"/>
      <c r="O19" s="360"/>
      <c r="P19" s="360"/>
      <c r="Q19" s="360"/>
      <c r="R19" s="360"/>
      <c r="S19" s="360"/>
      <c r="T19" s="360"/>
      <c r="U19" s="360"/>
      <c r="V19" s="360"/>
      <c r="W19" s="360"/>
      <c r="X19" s="360"/>
      <c r="Y19" s="360"/>
      <c r="Z19" s="360"/>
      <c r="AA19" s="360"/>
      <c r="AB19" s="360"/>
      <c r="AC19" s="360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60"/>
      <c r="O20" s="360"/>
      <c r="P20" s="360"/>
      <c r="Q20" s="360"/>
      <c r="R20" s="360"/>
      <c r="S20" s="360"/>
      <c r="T20" s="360"/>
      <c r="U20" s="360"/>
      <c r="V20" s="360"/>
      <c r="W20" s="360"/>
      <c r="X20" s="360"/>
      <c r="Y20" s="360"/>
      <c r="Z20" s="360"/>
      <c r="AA20" s="360"/>
      <c r="AB20" s="360"/>
      <c r="AC20" s="360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360"/>
      <c r="Z21" s="360"/>
      <c r="AA21" s="360"/>
      <c r="AB21" s="360"/>
      <c r="AC21" s="360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60"/>
      <c r="Z22" s="360"/>
      <c r="AA22" s="360"/>
      <c r="AB22" s="360"/>
      <c r="AC22" s="360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60"/>
      <c r="Z23" s="360"/>
      <c r="AA23" s="360"/>
      <c r="AB23" s="360"/>
      <c r="AC23" s="360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60"/>
      <c r="O24" s="360"/>
      <c r="P24" s="360"/>
      <c r="Q24" s="360"/>
      <c r="R24" s="360"/>
      <c r="S24" s="360"/>
      <c r="T24" s="360"/>
      <c r="U24" s="360"/>
      <c r="V24" s="360"/>
      <c r="W24" s="360"/>
      <c r="X24" s="360"/>
      <c r="Y24" s="360"/>
      <c r="Z24" s="360"/>
      <c r="AA24" s="360"/>
      <c r="AB24" s="360"/>
      <c r="AC24" s="360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60"/>
      <c r="O25" s="360"/>
      <c r="P25" s="360"/>
      <c r="Q25" s="360"/>
      <c r="R25" s="360"/>
      <c r="S25" s="360"/>
      <c r="T25" s="360"/>
      <c r="U25" s="360"/>
      <c r="V25" s="360"/>
      <c r="W25" s="360"/>
      <c r="X25" s="360"/>
      <c r="Y25" s="360"/>
      <c r="Z25" s="360"/>
      <c r="AA25" s="360"/>
      <c r="AB25" s="360"/>
      <c r="AC25" s="360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60"/>
      <c r="O26" s="360"/>
      <c r="P26" s="360"/>
      <c r="Q26" s="360"/>
      <c r="R26" s="360"/>
      <c r="S26" s="360"/>
      <c r="T26" s="360"/>
      <c r="U26" s="360"/>
      <c r="V26" s="360"/>
      <c r="W26" s="360"/>
      <c r="X26" s="360"/>
      <c r="Y26" s="360"/>
      <c r="Z26" s="360"/>
      <c r="AA26" s="360"/>
      <c r="AB26" s="360"/>
      <c r="AC26" s="360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60"/>
      <c r="O27" s="360"/>
      <c r="P27" s="360"/>
      <c r="Q27" s="360"/>
      <c r="R27" s="360"/>
      <c r="S27" s="360"/>
      <c r="T27" s="360"/>
      <c r="U27" s="360"/>
      <c r="V27" s="360"/>
      <c r="W27" s="360"/>
      <c r="X27" s="360"/>
      <c r="Y27" s="360"/>
      <c r="Z27" s="360"/>
      <c r="AA27" s="360"/>
      <c r="AB27" s="360"/>
      <c r="AC27" s="360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60"/>
      <c r="O28" s="360"/>
      <c r="P28" s="360"/>
      <c r="Q28" s="360"/>
      <c r="R28" s="360"/>
      <c r="S28" s="360"/>
      <c r="T28" s="360"/>
      <c r="U28" s="360"/>
      <c r="V28" s="360"/>
      <c r="W28" s="360"/>
      <c r="X28" s="360"/>
      <c r="Y28" s="360"/>
      <c r="Z28" s="360"/>
      <c r="AA28" s="360"/>
      <c r="AB28" s="360"/>
      <c r="AC28" s="360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5"/>
      <c r="O29" s="345"/>
      <c r="P29" s="345"/>
      <c r="Q29" s="345"/>
      <c r="R29" s="345"/>
      <c r="S29" s="345"/>
      <c r="T29" s="345"/>
      <c r="U29" s="345"/>
      <c r="V29" s="345"/>
      <c r="W29" s="345"/>
      <c r="X29" s="345"/>
      <c r="Y29" s="345"/>
      <c r="Z29" s="345"/>
      <c r="AA29" s="345"/>
      <c r="AB29" s="345"/>
      <c r="AC29" s="345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76">
        <v>213.8</v>
      </c>
      <c r="O31" s="363">
        <v>0</v>
      </c>
      <c r="P31" s="361">
        <f>SUM(M31:M50)+N31+O31</f>
        <v>949.90000000000009</v>
      </c>
      <c r="Q31" s="363">
        <v>0</v>
      </c>
      <c r="R31" s="361">
        <v>0</v>
      </c>
      <c r="S31" s="367">
        <v>450</v>
      </c>
      <c r="T31" s="363">
        <v>450</v>
      </c>
      <c r="U31" s="367">
        <v>112</v>
      </c>
      <c r="V31" s="365">
        <v>112</v>
      </c>
      <c r="W31" s="367">
        <v>56</v>
      </c>
      <c r="X31" s="363">
        <v>56</v>
      </c>
      <c r="Y31" s="361">
        <f>ROUND((P31-T31),1)</f>
        <v>499.9</v>
      </c>
      <c r="Z31" s="359">
        <f>IF(OR(SUM(V31)="",SUM(Q31)=""),0,IF(OR(SUM(U31)=320,SUM(V31)&gt;0),ROUND((SUM(Q31)-SUM(V31)),1),0))</f>
        <v>-112</v>
      </c>
      <c r="AA31" s="359">
        <f>IF(OR(SUM(X31)="",SUM(R31)=""),0,IF(OR(SUM(W31)=160,SUM(X31)&gt;0),ROUND((SUM(R31)-SUM(X31)),1),0))</f>
        <v>-56</v>
      </c>
      <c r="AB31" s="394"/>
      <c r="AC31" s="372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470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77"/>
      <c r="O32" s="364"/>
      <c r="P32" s="362"/>
      <c r="Q32" s="364"/>
      <c r="R32" s="362"/>
      <c r="S32" s="368"/>
      <c r="T32" s="364"/>
      <c r="U32" s="368"/>
      <c r="V32" s="366"/>
      <c r="W32" s="368"/>
      <c r="X32" s="364"/>
      <c r="Y32" s="362"/>
      <c r="Z32" s="369"/>
      <c r="AA32" s="369"/>
      <c r="AB32" s="395"/>
      <c r="AC32" s="373"/>
      <c r="AD32" s="83"/>
    </row>
    <row r="33" spans="1:30" s="225" customFormat="1" ht="18.75" customHeight="1">
      <c r="A33" s="121"/>
      <c r="B33" s="130"/>
      <c r="C33" s="131"/>
      <c r="D33" s="126"/>
      <c r="E33" s="127" t="s">
        <v>471</v>
      </c>
      <c r="F33" s="128" t="s">
        <v>469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77"/>
      <c r="O33" s="364"/>
      <c r="P33" s="362"/>
      <c r="Q33" s="364"/>
      <c r="R33" s="362"/>
      <c r="S33" s="368"/>
      <c r="T33" s="364"/>
      <c r="U33" s="368"/>
      <c r="V33" s="366"/>
      <c r="W33" s="368"/>
      <c r="X33" s="364"/>
      <c r="Y33" s="362"/>
      <c r="Z33" s="369"/>
      <c r="AA33" s="369"/>
      <c r="AB33" s="395"/>
      <c r="AC33" s="373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5"/>
      <c r="O34" s="345"/>
      <c r="P34" s="345"/>
      <c r="Q34" s="345"/>
      <c r="R34" s="345"/>
      <c r="S34" s="345"/>
      <c r="T34" s="345"/>
      <c r="U34" s="345"/>
      <c r="V34" s="345"/>
      <c r="W34" s="345"/>
      <c r="X34" s="345"/>
      <c r="Y34" s="345"/>
      <c r="Z34" s="345"/>
      <c r="AA34" s="345"/>
      <c r="AB34" s="345"/>
      <c r="AC34" s="345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5"/>
      <c r="O35" s="345"/>
      <c r="P35" s="345"/>
      <c r="Q35" s="345"/>
      <c r="R35" s="345"/>
      <c r="S35" s="345"/>
      <c r="T35" s="345"/>
      <c r="U35" s="345"/>
      <c r="V35" s="345"/>
      <c r="W35" s="345"/>
      <c r="X35" s="345"/>
      <c r="Y35" s="345"/>
      <c r="Z35" s="345"/>
      <c r="AA35" s="345"/>
      <c r="AB35" s="345"/>
      <c r="AC35" s="345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5"/>
      <c r="O36" s="345"/>
      <c r="P36" s="345"/>
      <c r="Q36" s="345"/>
      <c r="R36" s="345"/>
      <c r="S36" s="345"/>
      <c r="T36" s="345"/>
      <c r="U36" s="345"/>
      <c r="V36" s="345"/>
      <c r="W36" s="345"/>
      <c r="X36" s="345"/>
      <c r="Y36" s="345"/>
      <c r="Z36" s="345"/>
      <c r="AA36" s="345"/>
      <c r="AB36" s="345"/>
      <c r="AC36" s="345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60"/>
      <c r="O37" s="360"/>
      <c r="P37" s="360"/>
      <c r="Q37" s="360"/>
      <c r="R37" s="360"/>
      <c r="S37" s="360"/>
      <c r="T37" s="360"/>
      <c r="U37" s="360"/>
      <c r="V37" s="360"/>
      <c r="W37" s="360"/>
      <c r="X37" s="360"/>
      <c r="Y37" s="360"/>
      <c r="Z37" s="360"/>
      <c r="AA37" s="360"/>
      <c r="AB37" s="360"/>
      <c r="AC37" s="360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60"/>
      <c r="O38" s="360"/>
      <c r="P38" s="360"/>
      <c r="Q38" s="360"/>
      <c r="R38" s="360"/>
      <c r="S38" s="360"/>
      <c r="T38" s="360"/>
      <c r="U38" s="360"/>
      <c r="V38" s="360"/>
      <c r="W38" s="360"/>
      <c r="X38" s="360"/>
      <c r="Y38" s="360"/>
      <c r="Z38" s="360"/>
      <c r="AA38" s="360"/>
      <c r="AB38" s="360"/>
      <c r="AC38" s="360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386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60"/>
      <c r="O39" s="360"/>
      <c r="P39" s="360"/>
      <c r="Q39" s="360"/>
      <c r="R39" s="360"/>
      <c r="S39" s="360"/>
      <c r="T39" s="360"/>
      <c r="U39" s="360"/>
      <c r="V39" s="360"/>
      <c r="W39" s="360"/>
      <c r="X39" s="360"/>
      <c r="Y39" s="360"/>
      <c r="Z39" s="360"/>
      <c r="AA39" s="360"/>
      <c r="AB39" s="360"/>
      <c r="AC39" s="360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387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60"/>
      <c r="O45" s="360"/>
      <c r="P45" s="360"/>
      <c r="Q45" s="360"/>
      <c r="R45" s="360"/>
      <c r="S45" s="360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60"/>
      <c r="O46" s="360"/>
      <c r="P46" s="360"/>
      <c r="Q46" s="360"/>
      <c r="R46" s="360"/>
      <c r="S46" s="360"/>
      <c r="T46" s="360"/>
      <c r="U46" s="360"/>
      <c r="V46" s="360"/>
      <c r="W46" s="360"/>
      <c r="X46" s="360"/>
      <c r="Y46" s="360"/>
      <c r="Z46" s="360"/>
      <c r="AA46" s="360"/>
      <c r="AB46" s="360"/>
      <c r="AC46" s="360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60"/>
      <c r="O49" s="360"/>
      <c r="P49" s="360"/>
      <c r="Q49" s="360"/>
      <c r="R49" s="360"/>
      <c r="S49" s="360"/>
      <c r="T49" s="360"/>
      <c r="U49" s="360"/>
      <c r="V49" s="360"/>
      <c r="W49" s="360"/>
      <c r="X49" s="360"/>
      <c r="Y49" s="360"/>
      <c r="Z49" s="360"/>
      <c r="AA49" s="360"/>
      <c r="AB49" s="360"/>
      <c r="AC49" s="360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0"/>
      <c r="O50" s="340"/>
      <c r="P50" s="345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5"/>
      <c r="AC50" s="345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76">
        <v>67.5</v>
      </c>
      <c r="O51" s="363">
        <v>0</v>
      </c>
      <c r="P51" s="361">
        <f>SUM(M51:M70)+N51+O51</f>
        <v>1060.5</v>
      </c>
      <c r="Q51" s="363">
        <v>0</v>
      </c>
      <c r="R51" s="361">
        <v>0</v>
      </c>
      <c r="S51" s="367">
        <v>450</v>
      </c>
      <c r="T51" s="363">
        <v>450</v>
      </c>
      <c r="U51" s="367">
        <v>112</v>
      </c>
      <c r="V51" s="365">
        <v>112</v>
      </c>
      <c r="W51" s="367">
        <v>56</v>
      </c>
      <c r="X51" s="363">
        <v>56</v>
      </c>
      <c r="Y51" s="361">
        <f>ROUND((P51-T51),1)</f>
        <v>610.5</v>
      </c>
      <c r="Z51" s="359">
        <f>IF(OR(SUM(V51:V70)="",SUM(Q51:Q70)=""),0,IF(OR(SUM(U51:U70)=320,SUM(V51:V70)&gt;0),ROUND((SUM(Q51:Q70)-SUM(V51:V70)),1),0))</f>
        <v>-112</v>
      </c>
      <c r="AA51" s="359">
        <f>IF(OR(SUM(X51:X70)="",SUM(R51:R70)=""),0,IF(OR(SUM(W51:W70)=160,SUM(X51:X70)&gt;0),ROUND((SUM(R51:R70)-SUM(X51:X70)),1),0))</f>
        <v>-56</v>
      </c>
      <c r="AB51" s="370"/>
      <c r="AC51" s="372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60"/>
      <c r="O54" s="360"/>
      <c r="P54" s="360"/>
      <c r="Q54" s="360"/>
      <c r="R54" s="360"/>
      <c r="S54" s="360"/>
      <c r="T54" s="360"/>
      <c r="U54" s="360"/>
      <c r="V54" s="360"/>
      <c r="W54" s="360"/>
      <c r="X54" s="360"/>
      <c r="Y54" s="360"/>
      <c r="Z54" s="360"/>
      <c r="AA54" s="360"/>
      <c r="AB54" s="360"/>
      <c r="AC54" s="360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60"/>
      <c r="O56" s="360"/>
      <c r="P56" s="360"/>
      <c r="Q56" s="360"/>
      <c r="R56" s="360"/>
      <c r="S56" s="360"/>
      <c r="T56" s="360"/>
      <c r="U56" s="360"/>
      <c r="V56" s="360"/>
      <c r="W56" s="360"/>
      <c r="X56" s="360"/>
      <c r="Y56" s="360"/>
      <c r="Z56" s="360"/>
      <c r="AA56" s="360"/>
      <c r="AB56" s="360"/>
      <c r="AC56" s="360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83"/>
    </row>
    <row r="65" spans="1:30" s="225" customFormat="1" ht="18" customHeight="1">
      <c r="A65" s="121"/>
      <c r="B65" s="107"/>
      <c r="C65" s="108"/>
      <c r="D65" s="42"/>
      <c r="E65" s="43" t="s">
        <v>485</v>
      </c>
      <c r="F65" s="44" t="s">
        <v>483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60"/>
      <c r="O65" s="360"/>
      <c r="P65" s="360"/>
      <c r="Q65" s="360"/>
      <c r="R65" s="360"/>
      <c r="S65" s="360"/>
      <c r="T65" s="360"/>
      <c r="U65" s="360"/>
      <c r="V65" s="360"/>
      <c r="W65" s="360"/>
      <c r="X65" s="360"/>
      <c r="Y65" s="360"/>
      <c r="Z65" s="360"/>
      <c r="AA65" s="360"/>
      <c r="AB65" s="360"/>
      <c r="AC65" s="360"/>
      <c r="AD65" s="83"/>
    </row>
    <row r="66" spans="1:30" s="225" customFormat="1" ht="18" customHeight="1">
      <c r="A66" s="121"/>
      <c r="B66" s="107"/>
      <c r="C66" s="108"/>
      <c r="D66" s="42"/>
      <c r="E66" s="43" t="s">
        <v>486</v>
      </c>
      <c r="F66" s="44" t="s">
        <v>484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60"/>
      <c r="O66" s="360"/>
      <c r="P66" s="360"/>
      <c r="Q66" s="360"/>
      <c r="R66" s="360"/>
      <c r="S66" s="360"/>
      <c r="T66" s="360"/>
      <c r="U66" s="360"/>
      <c r="V66" s="360"/>
      <c r="W66" s="360"/>
      <c r="X66" s="360"/>
      <c r="Y66" s="360"/>
      <c r="Z66" s="360"/>
      <c r="AA66" s="360"/>
      <c r="AB66" s="360"/>
      <c r="AC66" s="360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5"/>
      <c r="O67" s="345"/>
      <c r="P67" s="345"/>
      <c r="Q67" s="345"/>
      <c r="R67" s="345"/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60"/>
      <c r="O68" s="360"/>
      <c r="P68" s="360"/>
      <c r="Q68" s="360"/>
      <c r="R68" s="360"/>
      <c r="S68" s="360"/>
      <c r="T68" s="360"/>
      <c r="U68" s="360"/>
      <c r="V68" s="360"/>
      <c r="W68" s="360"/>
      <c r="X68" s="360"/>
      <c r="Y68" s="360"/>
      <c r="Z68" s="360"/>
      <c r="AA68" s="360"/>
      <c r="AB68" s="360"/>
      <c r="AC68" s="360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5"/>
      <c r="O69" s="345"/>
      <c r="P69" s="345"/>
      <c r="Q69" s="345"/>
      <c r="R69" s="345"/>
      <c r="S69" s="345"/>
      <c r="T69" s="345"/>
      <c r="U69" s="345"/>
      <c r="V69" s="345"/>
      <c r="W69" s="345"/>
      <c r="X69" s="345"/>
      <c r="Y69" s="345"/>
      <c r="Z69" s="345"/>
      <c r="AA69" s="345"/>
      <c r="AB69" s="345"/>
      <c r="AC69" s="345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76">
        <v>139.5</v>
      </c>
      <c r="O71" s="363">
        <v>0</v>
      </c>
      <c r="P71" s="361">
        <f>SUM(M71:M90)+N71+O71</f>
        <v>924</v>
      </c>
      <c r="Q71" s="363">
        <v>0</v>
      </c>
      <c r="R71" s="361">
        <v>0</v>
      </c>
      <c r="S71" s="367">
        <v>450</v>
      </c>
      <c r="T71" s="363">
        <v>450</v>
      </c>
      <c r="U71" s="367">
        <v>112</v>
      </c>
      <c r="V71" s="365">
        <v>112</v>
      </c>
      <c r="W71" s="367">
        <v>56</v>
      </c>
      <c r="X71" s="363">
        <v>56</v>
      </c>
      <c r="Y71" s="361">
        <f>ROUND((P71-T71),1)</f>
        <v>474</v>
      </c>
      <c r="Z71" s="359">
        <f>IF(OR(SUM(V71:V90)="",SUM(Q71:Q90)=""),0,IF(OR(SUM(U71:U90)=320,SUM(V71:V90)&gt;0),ROUND((SUM(Q71:Q90)-SUM(V71:V90)),1),0))</f>
        <v>-112</v>
      </c>
      <c r="AA71" s="359">
        <f>IF(OR(SUM(X71:X90)="",SUM(R71:R90)=""),0,IF(OR(SUM(W71:W90)=160,SUM(X71:X90)&gt;0),ROUND((SUM(R71:R90)-SUM(X71:X90)),1),0))</f>
        <v>-56</v>
      </c>
      <c r="AB71" s="370"/>
      <c r="AC71" s="372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5"/>
      <c r="O72" s="345"/>
      <c r="P72" s="345"/>
      <c r="Q72" s="345"/>
      <c r="R72" s="345"/>
      <c r="S72" s="345"/>
      <c r="T72" s="345"/>
      <c r="U72" s="345"/>
      <c r="V72" s="345"/>
      <c r="W72" s="345"/>
      <c r="X72" s="345"/>
      <c r="Y72" s="345"/>
      <c r="Z72" s="345"/>
      <c r="AA72" s="345"/>
      <c r="AB72" s="345"/>
      <c r="AC72" s="345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5"/>
      <c r="O73" s="345"/>
      <c r="P73" s="345"/>
      <c r="Q73" s="345"/>
      <c r="R73" s="345"/>
      <c r="S73" s="345"/>
      <c r="T73" s="345"/>
      <c r="U73" s="345"/>
      <c r="V73" s="345"/>
      <c r="W73" s="345"/>
      <c r="X73" s="345"/>
      <c r="Y73" s="345"/>
      <c r="Z73" s="345"/>
      <c r="AA73" s="345"/>
      <c r="AB73" s="345"/>
      <c r="AC73" s="345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5"/>
      <c r="O74" s="345"/>
      <c r="P74" s="345"/>
      <c r="Q74" s="345"/>
      <c r="R74" s="345"/>
      <c r="S74" s="345"/>
      <c r="T74" s="345"/>
      <c r="U74" s="345"/>
      <c r="V74" s="345"/>
      <c r="W74" s="345"/>
      <c r="X74" s="345"/>
      <c r="Y74" s="345"/>
      <c r="Z74" s="345"/>
      <c r="AA74" s="345"/>
      <c r="AB74" s="345"/>
      <c r="AC74" s="345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5"/>
      <c r="O75" s="345"/>
      <c r="P75" s="345"/>
      <c r="Q75" s="345"/>
      <c r="R75" s="345"/>
      <c r="S75" s="345"/>
      <c r="T75" s="345"/>
      <c r="U75" s="345"/>
      <c r="V75" s="345"/>
      <c r="W75" s="345"/>
      <c r="X75" s="345"/>
      <c r="Y75" s="345"/>
      <c r="Z75" s="345"/>
      <c r="AA75" s="345"/>
      <c r="AB75" s="345"/>
      <c r="AC75" s="345"/>
      <c r="AD75" s="83"/>
    </row>
    <row r="76" spans="1:30" s="225" customFormat="1" ht="18" customHeight="1">
      <c r="A76" s="121"/>
      <c r="B76" s="107"/>
      <c r="C76" s="108"/>
      <c r="D76" s="42"/>
      <c r="E76" s="43" t="s">
        <v>487</v>
      </c>
      <c r="F76" s="44" t="s">
        <v>483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60"/>
      <c r="O76" s="360"/>
      <c r="P76" s="360"/>
      <c r="Q76" s="360"/>
      <c r="R76" s="360"/>
      <c r="S76" s="360"/>
      <c r="T76" s="360"/>
      <c r="U76" s="360"/>
      <c r="V76" s="360"/>
      <c r="W76" s="360"/>
      <c r="X76" s="360"/>
      <c r="Y76" s="360"/>
      <c r="Z76" s="360"/>
      <c r="AA76" s="360"/>
      <c r="AB76" s="360"/>
      <c r="AC76" s="360"/>
      <c r="AD76" s="83"/>
    </row>
    <row r="77" spans="1:30" s="225" customFormat="1" ht="18" customHeight="1">
      <c r="A77" s="121"/>
      <c r="B77" s="107"/>
      <c r="C77" s="108"/>
      <c r="D77" s="42"/>
      <c r="E77" s="43" t="s">
        <v>488</v>
      </c>
      <c r="F77" s="44" t="s">
        <v>484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60"/>
      <c r="O77" s="360"/>
      <c r="P77" s="360"/>
      <c r="Q77" s="360"/>
      <c r="R77" s="360"/>
      <c r="S77" s="360"/>
      <c r="T77" s="360"/>
      <c r="U77" s="360"/>
      <c r="V77" s="360"/>
      <c r="W77" s="360"/>
      <c r="X77" s="360"/>
      <c r="Y77" s="360"/>
      <c r="Z77" s="360"/>
      <c r="AA77" s="360"/>
      <c r="AB77" s="360"/>
      <c r="AC77" s="360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5"/>
      <c r="O78" s="345"/>
      <c r="P78" s="345"/>
      <c r="Q78" s="345"/>
      <c r="R78" s="345"/>
      <c r="S78" s="345"/>
      <c r="T78" s="345"/>
      <c r="U78" s="345"/>
      <c r="V78" s="345"/>
      <c r="W78" s="345"/>
      <c r="X78" s="345"/>
      <c r="Y78" s="345"/>
      <c r="Z78" s="345"/>
      <c r="AA78" s="345"/>
      <c r="AB78" s="345"/>
      <c r="AC78" s="345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  <c r="Y80" s="345"/>
      <c r="Z80" s="345"/>
      <c r="AA80" s="345"/>
      <c r="AB80" s="345"/>
      <c r="AC80" s="345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  <c r="Y82" s="345"/>
      <c r="Z82" s="345"/>
      <c r="AA82" s="345"/>
      <c r="AB82" s="345"/>
      <c r="AC82" s="345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  <c r="Y84" s="345"/>
      <c r="Z84" s="345"/>
      <c r="AA84" s="345"/>
      <c r="AB84" s="345"/>
      <c r="AC84" s="345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  <c r="Y85" s="345"/>
      <c r="Z85" s="345"/>
      <c r="AA85" s="345"/>
      <c r="AB85" s="345"/>
      <c r="AC85" s="345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  <c r="Y86" s="345"/>
      <c r="Z86" s="345"/>
      <c r="AA86" s="345"/>
      <c r="AB86" s="345"/>
      <c r="AC86" s="345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60"/>
      <c r="O88" s="360"/>
      <c r="P88" s="360"/>
      <c r="Q88" s="360"/>
      <c r="R88" s="360"/>
      <c r="S88" s="360"/>
      <c r="T88" s="360"/>
      <c r="U88" s="360"/>
      <c r="V88" s="360"/>
      <c r="W88" s="360"/>
      <c r="X88" s="360"/>
      <c r="Y88" s="360"/>
      <c r="Z88" s="360"/>
      <c r="AA88" s="360"/>
      <c r="AB88" s="360"/>
      <c r="AC88" s="360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60"/>
      <c r="O89" s="360"/>
      <c r="P89" s="360"/>
      <c r="Q89" s="360"/>
      <c r="R89" s="360"/>
      <c r="S89" s="360"/>
      <c r="T89" s="360"/>
      <c r="U89" s="360"/>
      <c r="V89" s="360"/>
      <c r="W89" s="360"/>
      <c r="X89" s="360"/>
      <c r="Y89" s="360"/>
      <c r="Z89" s="360"/>
      <c r="AA89" s="360"/>
      <c r="AB89" s="360"/>
      <c r="AC89" s="360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5"/>
      <c r="Z90" s="345"/>
      <c r="AA90" s="345"/>
      <c r="AB90" s="345"/>
      <c r="AC90" s="345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76">
        <v>67.5</v>
      </c>
      <c r="O91" s="363">
        <v>0</v>
      </c>
      <c r="P91" s="361">
        <f>SUM(M91:M111)+N91+O91</f>
        <v>1180.5</v>
      </c>
      <c r="Q91" s="363">
        <v>0</v>
      </c>
      <c r="R91" s="361">
        <v>0</v>
      </c>
      <c r="S91" s="367">
        <v>450</v>
      </c>
      <c r="T91" s="363">
        <v>450</v>
      </c>
      <c r="U91" s="367">
        <v>112</v>
      </c>
      <c r="V91" s="365">
        <v>112</v>
      </c>
      <c r="W91" s="367">
        <v>56</v>
      </c>
      <c r="X91" s="363">
        <v>56</v>
      </c>
      <c r="Y91" s="361">
        <f>ROUND((P91-T91),1)</f>
        <v>730.5</v>
      </c>
      <c r="Z91" s="359">
        <f>IF(OR(SUM(V91:V111)="",SUM(Q91:Q111)=""),0,IF(OR(SUM(U91:U111)=320,SUM(V91:V111)&gt;0),ROUND((SUM(Q91:Q111)-SUM(V91:V111)),1),0))</f>
        <v>-112</v>
      </c>
      <c r="AA91" s="359">
        <f>IF(OR(SUM(X91:X111)="",SUM(R91:R111)=""),0,IF(OR(SUM(W91:W111)=160,SUM(X91:X111)&gt;0),ROUND((SUM(R91:R111)-SUM(X91:X111)),1),0))</f>
        <v>-56</v>
      </c>
      <c r="AB91" s="370"/>
      <c r="AC91" s="372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  <c r="Y92" s="345"/>
      <c r="Z92" s="345"/>
      <c r="AA92" s="345"/>
      <c r="AB92" s="345"/>
      <c r="AC92" s="345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60"/>
      <c r="O93" s="360"/>
      <c r="P93" s="360"/>
      <c r="Q93" s="360"/>
      <c r="R93" s="360"/>
      <c r="S93" s="360"/>
      <c r="T93" s="360"/>
      <c r="U93" s="360"/>
      <c r="V93" s="360"/>
      <c r="W93" s="360"/>
      <c r="X93" s="360"/>
      <c r="Y93" s="360"/>
      <c r="Z93" s="360"/>
      <c r="AA93" s="360"/>
      <c r="AB93" s="360"/>
      <c r="AC93" s="360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  <c r="Y94" s="345"/>
      <c r="Z94" s="345"/>
      <c r="AA94" s="345"/>
      <c r="AB94" s="345"/>
      <c r="AC94" s="345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  <c r="Y95" s="345"/>
      <c r="Z95" s="345"/>
      <c r="AA95" s="345"/>
      <c r="AB95" s="345"/>
      <c r="AC95" s="345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5"/>
      <c r="O96" s="345"/>
      <c r="P96" s="345"/>
      <c r="Q96" s="345"/>
      <c r="R96" s="345"/>
      <c r="S96" s="345"/>
      <c r="T96" s="345"/>
      <c r="U96" s="345"/>
      <c r="V96" s="345"/>
      <c r="W96" s="345"/>
      <c r="X96" s="345"/>
      <c r="Y96" s="345"/>
      <c r="Z96" s="345"/>
      <c r="AA96" s="345"/>
      <c r="AB96" s="345"/>
      <c r="AC96" s="345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  <c r="Y97" s="345"/>
      <c r="Z97" s="345"/>
      <c r="AA97" s="345"/>
      <c r="AB97" s="345"/>
      <c r="AC97" s="345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  <c r="Y98" s="345"/>
      <c r="Z98" s="345"/>
      <c r="AA98" s="345"/>
      <c r="AB98" s="345"/>
      <c r="AC98" s="345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  <c r="Y99" s="345"/>
      <c r="Z99" s="345"/>
      <c r="AA99" s="345"/>
      <c r="AB99" s="345"/>
      <c r="AC99" s="345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60"/>
      <c r="O100" s="360"/>
      <c r="P100" s="360"/>
      <c r="Q100" s="360"/>
      <c r="R100" s="360"/>
      <c r="S100" s="360"/>
      <c r="T100" s="360"/>
      <c r="U100" s="360"/>
      <c r="V100" s="360"/>
      <c r="W100" s="360"/>
      <c r="X100" s="360"/>
      <c r="Y100" s="360"/>
      <c r="Z100" s="360"/>
      <c r="AA100" s="360"/>
      <c r="AB100" s="360"/>
      <c r="AC100" s="360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60"/>
      <c r="O101" s="360"/>
      <c r="P101" s="360"/>
      <c r="Q101" s="360"/>
      <c r="R101" s="360"/>
      <c r="S101" s="360"/>
      <c r="T101" s="360"/>
      <c r="U101" s="360"/>
      <c r="V101" s="360"/>
      <c r="W101" s="360"/>
      <c r="X101" s="360"/>
      <c r="Y101" s="360"/>
      <c r="Z101" s="360"/>
      <c r="AA101" s="360"/>
      <c r="AB101" s="360"/>
      <c r="AC101" s="360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60"/>
      <c r="O102" s="360"/>
      <c r="P102" s="360"/>
      <c r="Q102" s="360"/>
      <c r="R102" s="360"/>
      <c r="S102" s="360"/>
      <c r="T102" s="360"/>
      <c r="U102" s="360"/>
      <c r="V102" s="360"/>
      <c r="W102" s="360"/>
      <c r="X102" s="360"/>
      <c r="Y102" s="360"/>
      <c r="Z102" s="360"/>
      <c r="AA102" s="360"/>
      <c r="AB102" s="360"/>
      <c r="AC102" s="360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60"/>
      <c r="O103" s="360"/>
      <c r="P103" s="360"/>
      <c r="Q103" s="360"/>
      <c r="R103" s="360"/>
      <c r="S103" s="360"/>
      <c r="T103" s="360"/>
      <c r="U103" s="360"/>
      <c r="V103" s="360"/>
      <c r="W103" s="360"/>
      <c r="X103" s="360"/>
      <c r="Y103" s="360"/>
      <c r="Z103" s="360"/>
      <c r="AA103" s="360"/>
      <c r="AB103" s="360"/>
      <c r="AC103" s="360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5"/>
      <c r="O105" s="345"/>
      <c r="P105" s="345"/>
      <c r="Q105" s="345"/>
      <c r="R105" s="345"/>
      <c r="S105" s="345"/>
      <c r="T105" s="345"/>
      <c r="U105" s="345"/>
      <c r="V105" s="345"/>
      <c r="W105" s="345"/>
      <c r="X105" s="345"/>
      <c r="Y105" s="345"/>
      <c r="Z105" s="345"/>
      <c r="AA105" s="345"/>
      <c r="AB105" s="345"/>
      <c r="AC105" s="345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5"/>
      <c r="O106" s="345"/>
      <c r="P106" s="345"/>
      <c r="Q106" s="345"/>
      <c r="R106" s="345"/>
      <c r="S106" s="345"/>
      <c r="T106" s="345"/>
      <c r="U106" s="345"/>
      <c r="V106" s="345"/>
      <c r="W106" s="345"/>
      <c r="X106" s="345"/>
      <c r="Y106" s="345"/>
      <c r="Z106" s="345"/>
      <c r="AA106" s="345"/>
      <c r="AB106" s="345"/>
      <c r="AC106" s="345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5"/>
      <c r="O107" s="345"/>
      <c r="P107" s="345"/>
      <c r="Q107" s="345"/>
      <c r="R107" s="345"/>
      <c r="S107" s="345"/>
      <c r="T107" s="345"/>
      <c r="U107" s="345"/>
      <c r="V107" s="345"/>
      <c r="W107" s="345"/>
      <c r="X107" s="345"/>
      <c r="Y107" s="345"/>
      <c r="Z107" s="345"/>
      <c r="AA107" s="345"/>
      <c r="AB107" s="345"/>
      <c r="AC107" s="345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392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60"/>
      <c r="O108" s="360"/>
      <c r="P108" s="360"/>
      <c r="Q108" s="360"/>
      <c r="R108" s="360"/>
      <c r="S108" s="360"/>
      <c r="T108" s="360"/>
      <c r="U108" s="360"/>
      <c r="V108" s="360"/>
      <c r="W108" s="360"/>
      <c r="X108" s="360"/>
      <c r="Y108" s="360"/>
      <c r="Z108" s="360"/>
      <c r="AA108" s="360"/>
      <c r="AB108" s="360"/>
      <c r="AC108" s="360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60"/>
      <c r="O109" s="360"/>
      <c r="P109" s="360"/>
      <c r="Q109" s="360"/>
      <c r="R109" s="360"/>
      <c r="S109" s="360"/>
      <c r="T109" s="360"/>
      <c r="U109" s="360"/>
      <c r="V109" s="360"/>
      <c r="W109" s="360"/>
      <c r="X109" s="360"/>
      <c r="Y109" s="360"/>
      <c r="Z109" s="360"/>
      <c r="AA109" s="360"/>
      <c r="AB109" s="360"/>
      <c r="AC109" s="360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5"/>
      <c r="O110" s="345"/>
      <c r="P110" s="345"/>
      <c r="Q110" s="345"/>
      <c r="R110" s="345"/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388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60"/>
      <c r="O111" s="360"/>
      <c r="P111" s="360"/>
      <c r="Q111" s="360"/>
      <c r="R111" s="360"/>
      <c r="S111" s="360"/>
      <c r="T111" s="360"/>
      <c r="U111" s="360"/>
      <c r="V111" s="360"/>
      <c r="W111" s="360"/>
      <c r="X111" s="360"/>
      <c r="Y111" s="360"/>
      <c r="Z111" s="360"/>
      <c r="AA111" s="360"/>
      <c r="AB111" s="360"/>
      <c r="AC111" s="360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85">
        <v>67.5</v>
      </c>
      <c r="O112" s="385">
        <v>0</v>
      </c>
      <c r="P112" s="374">
        <f>SUM(M112:M130)+N112+O112</f>
        <v>844.5</v>
      </c>
      <c r="Q112" s="393">
        <v>0</v>
      </c>
      <c r="R112" s="374">
        <v>0</v>
      </c>
      <c r="S112" s="411">
        <v>450</v>
      </c>
      <c r="T112" s="393">
        <v>450</v>
      </c>
      <c r="U112" s="411">
        <v>112</v>
      </c>
      <c r="V112" s="393">
        <v>112</v>
      </c>
      <c r="W112" s="411">
        <v>56</v>
      </c>
      <c r="X112" s="393">
        <v>56</v>
      </c>
      <c r="Y112" s="374">
        <f>ROUND((P112-T112),1)</f>
        <v>394.5</v>
      </c>
      <c r="Z112" s="357">
        <f>IF(OR(SUM(V112:V130)="",SUM(Q112:Q130)=""),0,IF(OR(SUM(U112:U130)=320,SUM(V112:V130)&gt;0),ROUND((SUM(Q112:Q130)-SUM(V112:V130)),1),0))</f>
        <v>-112</v>
      </c>
      <c r="AA112" s="357">
        <f>IF(OR(SUM(X112:X130)="",SUM(R112:R130)=""),0,IF(OR(SUM(W112:W130)=160,SUM(X112:X130)&gt;0),ROUND((SUM(R112:R130)-SUM(X112:X130)),1),0))</f>
        <v>-56</v>
      </c>
      <c r="AB112" s="393"/>
      <c r="AC112" s="371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  <c r="Z113" s="343"/>
      <c r="AA113" s="343"/>
      <c r="AB113" s="343"/>
      <c r="AC113" s="343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  <c r="Z116" s="343"/>
      <c r="AA116" s="343"/>
      <c r="AB116" s="343"/>
      <c r="AC116" s="343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3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3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3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83"/>
    </row>
    <row r="129" spans="1:30" s="225" customFormat="1" ht="18" customHeight="1">
      <c r="A129" s="121"/>
      <c r="B129" s="84"/>
      <c r="C129" s="85"/>
      <c r="D129" s="42"/>
      <c r="E129" s="43" t="s">
        <v>489</v>
      </c>
      <c r="F129" s="44" t="s">
        <v>483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83"/>
    </row>
    <row r="130" spans="1:30" s="225" customFormat="1" ht="18" customHeight="1">
      <c r="A130" s="121"/>
      <c r="B130" s="84"/>
      <c r="C130" s="85"/>
      <c r="D130" s="42"/>
      <c r="E130" s="43" t="s">
        <v>490</v>
      </c>
      <c r="F130" s="44" t="s">
        <v>484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76">
        <v>67.5</v>
      </c>
      <c r="O131" s="363">
        <v>0</v>
      </c>
      <c r="P131" s="361">
        <f>SUM(M131:M150)+N131+O131</f>
        <v>828.7</v>
      </c>
      <c r="Q131" s="363">
        <v>0</v>
      </c>
      <c r="R131" s="409">
        <v>0</v>
      </c>
      <c r="S131" s="367">
        <v>450</v>
      </c>
      <c r="T131" s="363">
        <v>450</v>
      </c>
      <c r="U131" s="367">
        <v>112</v>
      </c>
      <c r="V131" s="365">
        <v>112</v>
      </c>
      <c r="W131" s="367">
        <v>56</v>
      </c>
      <c r="X131" s="363">
        <v>56</v>
      </c>
      <c r="Y131" s="361">
        <f>ROUND((P131-T131),1)</f>
        <v>378.7</v>
      </c>
      <c r="Z131" s="359">
        <f>IF(OR(SUM(V131:V150)="",SUM(Q131:Q150)=""),0,IF(OR(SUM(U131:U150)=320,SUM(V131:V150)&gt;0),ROUND((SUM(Q131:Q150)-SUM(V131:V150)),1),0))</f>
        <v>-112</v>
      </c>
      <c r="AA131" s="359">
        <f>IF(OR(SUM(X131:X150)="",SUM(R131:R150)=""),0,IF(OR(SUM(W131:W150)=160,SUM(X131:X150)&gt;0),ROUND((SUM(R131:R150)-SUM(X131:X150)),1),0))</f>
        <v>-56</v>
      </c>
      <c r="AB131" s="370"/>
      <c r="AC131" s="372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77"/>
      <c r="O132" s="364"/>
      <c r="P132" s="362"/>
      <c r="Q132" s="345"/>
      <c r="R132" s="410"/>
      <c r="S132" s="345"/>
      <c r="T132" s="345"/>
      <c r="U132" s="345"/>
      <c r="V132" s="345"/>
      <c r="W132" s="345"/>
      <c r="X132" s="345"/>
      <c r="Y132" s="345"/>
      <c r="Z132" s="345"/>
      <c r="AA132" s="345"/>
      <c r="AB132" s="345"/>
      <c r="AC132" s="345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77"/>
      <c r="O133" s="364"/>
      <c r="P133" s="362"/>
      <c r="Q133" s="345"/>
      <c r="R133" s="410"/>
      <c r="S133" s="345"/>
      <c r="T133" s="345"/>
      <c r="U133" s="345"/>
      <c r="V133" s="345"/>
      <c r="W133" s="345"/>
      <c r="X133" s="345"/>
      <c r="Y133" s="345"/>
      <c r="Z133" s="345"/>
      <c r="AA133" s="345"/>
      <c r="AB133" s="345"/>
      <c r="AC133" s="345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77"/>
      <c r="O134" s="364"/>
      <c r="P134" s="362"/>
      <c r="Q134" s="345"/>
      <c r="R134" s="410"/>
      <c r="S134" s="345"/>
      <c r="T134" s="345"/>
      <c r="U134" s="345"/>
      <c r="V134" s="345"/>
      <c r="W134" s="345"/>
      <c r="X134" s="345"/>
      <c r="Y134" s="345"/>
      <c r="Z134" s="345"/>
      <c r="AA134" s="345"/>
      <c r="AB134" s="345"/>
      <c r="AC134" s="345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77"/>
      <c r="O135" s="364"/>
      <c r="P135" s="362"/>
      <c r="Q135" s="345"/>
      <c r="R135" s="410"/>
      <c r="S135" s="345"/>
      <c r="T135" s="345"/>
      <c r="U135" s="345"/>
      <c r="V135" s="345"/>
      <c r="W135" s="345"/>
      <c r="X135" s="345"/>
      <c r="Y135" s="345"/>
      <c r="Z135" s="345"/>
      <c r="AA135" s="345"/>
      <c r="AB135" s="345"/>
      <c r="AC135" s="345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77"/>
      <c r="O136" s="364"/>
      <c r="P136" s="362"/>
      <c r="Q136" s="345"/>
      <c r="R136" s="410"/>
      <c r="S136" s="345"/>
      <c r="T136" s="345"/>
      <c r="U136" s="345"/>
      <c r="V136" s="345"/>
      <c r="W136" s="345"/>
      <c r="X136" s="345"/>
      <c r="Y136" s="345"/>
      <c r="Z136" s="345"/>
      <c r="AA136" s="345"/>
      <c r="AB136" s="345"/>
      <c r="AC136" s="345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77"/>
      <c r="O137" s="364"/>
      <c r="P137" s="362"/>
      <c r="Q137" s="345"/>
      <c r="R137" s="410"/>
      <c r="S137" s="345"/>
      <c r="T137" s="345"/>
      <c r="U137" s="345"/>
      <c r="V137" s="345"/>
      <c r="W137" s="345"/>
      <c r="X137" s="345"/>
      <c r="Y137" s="345"/>
      <c r="Z137" s="345"/>
      <c r="AA137" s="345"/>
      <c r="AB137" s="345"/>
      <c r="AC137" s="345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525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77"/>
      <c r="O138" s="364"/>
      <c r="P138" s="362"/>
      <c r="Q138" s="345"/>
      <c r="R138" s="410"/>
      <c r="S138" s="345"/>
      <c r="T138" s="345"/>
      <c r="U138" s="345"/>
      <c r="V138" s="345"/>
      <c r="W138" s="345"/>
      <c r="X138" s="345"/>
      <c r="Y138" s="345"/>
      <c r="Z138" s="345"/>
      <c r="AA138" s="345"/>
      <c r="AB138" s="345"/>
      <c r="AC138" s="345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77"/>
      <c r="O139" s="364"/>
      <c r="P139" s="362"/>
      <c r="Q139" s="360"/>
      <c r="R139" s="410"/>
      <c r="S139" s="360"/>
      <c r="T139" s="360"/>
      <c r="U139" s="360"/>
      <c r="V139" s="360"/>
      <c r="W139" s="360"/>
      <c r="X139" s="360"/>
      <c r="Y139" s="360"/>
      <c r="Z139" s="360"/>
      <c r="AA139" s="360"/>
      <c r="AB139" s="360"/>
      <c r="AC139" s="360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77"/>
      <c r="O140" s="364"/>
      <c r="P140" s="362"/>
      <c r="Q140" s="360"/>
      <c r="R140" s="410"/>
      <c r="S140" s="360"/>
      <c r="T140" s="360"/>
      <c r="U140" s="360"/>
      <c r="V140" s="360"/>
      <c r="W140" s="360"/>
      <c r="X140" s="360"/>
      <c r="Y140" s="360"/>
      <c r="Z140" s="360"/>
      <c r="AA140" s="360"/>
      <c r="AB140" s="360"/>
      <c r="AC140" s="360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77"/>
      <c r="O141" s="364"/>
      <c r="P141" s="362"/>
      <c r="Q141" s="345"/>
      <c r="R141" s="410"/>
      <c r="S141" s="345"/>
      <c r="T141" s="345"/>
      <c r="U141" s="345"/>
      <c r="V141" s="345"/>
      <c r="W141" s="345"/>
      <c r="X141" s="345"/>
      <c r="Y141" s="345"/>
      <c r="Z141" s="345"/>
      <c r="AA141" s="345"/>
      <c r="AB141" s="345"/>
      <c r="AC141" s="345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77"/>
      <c r="O142" s="364"/>
      <c r="P142" s="362"/>
      <c r="Q142" s="345"/>
      <c r="R142" s="410"/>
      <c r="S142" s="345"/>
      <c r="T142" s="345"/>
      <c r="U142" s="345"/>
      <c r="V142" s="345"/>
      <c r="W142" s="345"/>
      <c r="X142" s="345"/>
      <c r="Y142" s="345"/>
      <c r="Z142" s="345"/>
      <c r="AA142" s="345"/>
      <c r="AB142" s="345"/>
      <c r="AC142" s="345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450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77"/>
      <c r="O143" s="364"/>
      <c r="P143" s="362"/>
      <c r="Q143" s="345"/>
      <c r="R143" s="410"/>
      <c r="S143" s="345"/>
      <c r="T143" s="345"/>
      <c r="U143" s="345"/>
      <c r="V143" s="345"/>
      <c r="W143" s="345"/>
      <c r="X143" s="345"/>
      <c r="Y143" s="345"/>
      <c r="Z143" s="345"/>
      <c r="AA143" s="345"/>
      <c r="AB143" s="345"/>
      <c r="AC143" s="345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452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77"/>
      <c r="O144" s="364"/>
      <c r="P144" s="362"/>
      <c r="Q144" s="345"/>
      <c r="R144" s="410"/>
      <c r="S144" s="345"/>
      <c r="T144" s="345"/>
      <c r="U144" s="345"/>
      <c r="V144" s="345"/>
      <c r="W144" s="345"/>
      <c r="X144" s="345"/>
      <c r="Y144" s="345"/>
      <c r="Z144" s="345"/>
      <c r="AA144" s="345"/>
      <c r="AB144" s="345"/>
      <c r="AC144" s="345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77"/>
      <c r="O145" s="364"/>
      <c r="P145" s="362"/>
      <c r="Q145" s="345"/>
      <c r="R145" s="410"/>
      <c r="S145" s="345"/>
      <c r="T145" s="345"/>
      <c r="U145" s="345"/>
      <c r="V145" s="345"/>
      <c r="W145" s="345"/>
      <c r="X145" s="345"/>
      <c r="Y145" s="345"/>
      <c r="Z145" s="345"/>
      <c r="AA145" s="345"/>
      <c r="AB145" s="345"/>
      <c r="AC145" s="345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77"/>
      <c r="O146" s="364"/>
      <c r="P146" s="362"/>
      <c r="Q146" s="360"/>
      <c r="R146" s="410"/>
      <c r="S146" s="360"/>
      <c r="T146" s="360"/>
      <c r="U146" s="360"/>
      <c r="V146" s="360"/>
      <c r="W146" s="360"/>
      <c r="X146" s="360"/>
      <c r="Y146" s="360"/>
      <c r="Z146" s="360"/>
      <c r="AA146" s="360"/>
      <c r="AB146" s="360"/>
      <c r="AC146" s="360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77"/>
      <c r="O147" s="364"/>
      <c r="P147" s="362"/>
      <c r="Q147" s="345"/>
      <c r="R147" s="410"/>
      <c r="S147" s="345"/>
      <c r="T147" s="345"/>
      <c r="U147" s="345"/>
      <c r="V147" s="345"/>
      <c r="W147" s="345"/>
      <c r="X147" s="345"/>
      <c r="Y147" s="345"/>
      <c r="Z147" s="345"/>
      <c r="AA147" s="345"/>
      <c r="AB147" s="345"/>
      <c r="AC147" s="345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77"/>
      <c r="O148" s="364"/>
      <c r="P148" s="362"/>
      <c r="Q148" s="345"/>
      <c r="R148" s="410"/>
      <c r="S148" s="345"/>
      <c r="T148" s="345"/>
      <c r="U148" s="345"/>
      <c r="V148" s="345"/>
      <c r="W148" s="345"/>
      <c r="X148" s="345"/>
      <c r="Y148" s="345"/>
      <c r="Z148" s="345"/>
      <c r="AA148" s="345"/>
      <c r="AB148" s="345"/>
      <c r="AC148" s="345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77"/>
      <c r="O149" s="364"/>
      <c r="P149" s="362"/>
      <c r="Q149" s="345"/>
      <c r="R149" s="410"/>
      <c r="S149" s="345"/>
      <c r="T149" s="345"/>
      <c r="U149" s="345"/>
      <c r="V149" s="345"/>
      <c r="W149" s="345"/>
      <c r="X149" s="345"/>
      <c r="Y149" s="345"/>
      <c r="Z149" s="345"/>
      <c r="AA149" s="345"/>
      <c r="AB149" s="345"/>
      <c r="AC149" s="345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77"/>
      <c r="O150" s="364"/>
      <c r="P150" s="362"/>
      <c r="Q150" s="360"/>
      <c r="R150" s="410"/>
      <c r="S150" s="360"/>
      <c r="T150" s="360"/>
      <c r="U150" s="360"/>
      <c r="V150" s="360"/>
      <c r="W150" s="360"/>
      <c r="X150" s="360"/>
      <c r="Y150" s="360"/>
      <c r="Z150" s="360"/>
      <c r="AA150" s="360"/>
      <c r="AB150" s="360"/>
      <c r="AC150" s="360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76">
        <v>0</v>
      </c>
      <c r="O151" s="376">
        <v>0</v>
      </c>
      <c r="P151" s="361">
        <f>SUM(M151:M170)+N151+O151</f>
        <v>509.1</v>
      </c>
      <c r="Q151" s="376">
        <v>0</v>
      </c>
      <c r="R151" s="361">
        <v>0</v>
      </c>
      <c r="S151" s="367">
        <v>267.2</v>
      </c>
      <c r="T151" s="363">
        <v>267.2</v>
      </c>
      <c r="U151" s="367">
        <v>112</v>
      </c>
      <c r="V151" s="365">
        <v>112</v>
      </c>
      <c r="W151" s="367">
        <v>56</v>
      </c>
      <c r="X151" s="363">
        <v>56</v>
      </c>
      <c r="Y151" s="361">
        <f>ROUND((P151-T151),1)</f>
        <v>241.9</v>
      </c>
      <c r="Z151" s="361">
        <f>IF(OR(SUM(V151:V170)="",SUM(Q151:Q170)=""),0,IF(OR(SUM(U151:U170)=320,SUM(V151:V170)&gt;0),ROUND((SUM(Q151:Q170)-SUM(V151:V170)),1),0))</f>
        <v>-112</v>
      </c>
      <c r="AA151" s="361">
        <f>IF(OR(SUM(X151:X170)="",SUM(R151:R170)=""),0,IF(OR(SUM(W151:W170)=160,SUM(X151:X170)&gt;0),ROUND((SUM(R151:R170)-SUM(X151:X170)),1),0))</f>
        <v>-56</v>
      </c>
      <c r="AB151" s="383"/>
      <c r="AC151" s="386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77"/>
      <c r="O152" s="377"/>
      <c r="P152" s="362"/>
      <c r="Q152" s="377"/>
      <c r="R152" s="362"/>
      <c r="S152" s="368"/>
      <c r="T152" s="364"/>
      <c r="U152" s="368"/>
      <c r="V152" s="366"/>
      <c r="W152" s="368"/>
      <c r="X152" s="364"/>
      <c r="Y152" s="362"/>
      <c r="Z152" s="362"/>
      <c r="AA152" s="362"/>
      <c r="AB152" s="384"/>
      <c r="AC152" s="387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77"/>
      <c r="O153" s="377"/>
      <c r="P153" s="345"/>
      <c r="Q153" s="377"/>
      <c r="R153" s="345"/>
      <c r="S153" s="345"/>
      <c r="T153" s="345"/>
      <c r="U153" s="345"/>
      <c r="V153" s="345"/>
      <c r="W153" s="345"/>
      <c r="X153" s="345"/>
      <c r="Y153" s="345"/>
      <c r="Z153" s="345"/>
      <c r="AA153" s="345"/>
      <c r="AB153" s="343"/>
      <c r="AC153" s="388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519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77"/>
      <c r="O154" s="377"/>
      <c r="P154" s="345"/>
      <c r="Q154" s="377"/>
      <c r="R154" s="345"/>
      <c r="S154" s="345"/>
      <c r="T154" s="345"/>
      <c r="U154" s="345"/>
      <c r="V154" s="345"/>
      <c r="W154" s="345"/>
      <c r="X154" s="345"/>
      <c r="Y154" s="345"/>
      <c r="Z154" s="345"/>
      <c r="AA154" s="345"/>
      <c r="AB154" s="343"/>
      <c r="AC154" s="388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518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77"/>
      <c r="O155" s="377"/>
      <c r="P155" s="360"/>
      <c r="Q155" s="377"/>
      <c r="R155" s="360"/>
      <c r="S155" s="360"/>
      <c r="T155" s="360"/>
      <c r="U155" s="360"/>
      <c r="V155" s="360"/>
      <c r="W155" s="360"/>
      <c r="X155" s="360"/>
      <c r="Y155" s="360"/>
      <c r="Z155" s="360"/>
      <c r="AA155" s="360"/>
      <c r="AB155" s="343"/>
      <c r="AC155" s="389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77"/>
      <c r="O156" s="377"/>
      <c r="P156" s="360"/>
      <c r="Q156" s="377"/>
      <c r="R156" s="360"/>
      <c r="S156" s="360"/>
      <c r="T156" s="360"/>
      <c r="U156" s="360"/>
      <c r="V156" s="360"/>
      <c r="W156" s="360"/>
      <c r="X156" s="360"/>
      <c r="Y156" s="360"/>
      <c r="Z156" s="360"/>
      <c r="AA156" s="360"/>
      <c r="AB156" s="343"/>
      <c r="AC156" s="389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77"/>
      <c r="O157" s="377"/>
      <c r="P157" s="345"/>
      <c r="Q157" s="377"/>
      <c r="R157" s="345"/>
      <c r="S157" s="345"/>
      <c r="T157" s="345"/>
      <c r="U157" s="345"/>
      <c r="V157" s="345"/>
      <c r="W157" s="345"/>
      <c r="X157" s="345"/>
      <c r="Y157" s="345"/>
      <c r="Z157" s="345"/>
      <c r="AA157" s="345"/>
      <c r="AB157" s="343"/>
      <c r="AC157" s="388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77"/>
      <c r="O158" s="377"/>
      <c r="P158" s="360"/>
      <c r="Q158" s="377"/>
      <c r="R158" s="360"/>
      <c r="S158" s="360"/>
      <c r="T158" s="360"/>
      <c r="U158" s="360"/>
      <c r="V158" s="360"/>
      <c r="W158" s="360"/>
      <c r="X158" s="360"/>
      <c r="Y158" s="360"/>
      <c r="Z158" s="360"/>
      <c r="AA158" s="360"/>
      <c r="AB158" s="343"/>
      <c r="AC158" s="389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77"/>
      <c r="O159" s="377"/>
      <c r="P159" s="360"/>
      <c r="Q159" s="377"/>
      <c r="R159" s="360"/>
      <c r="S159" s="360"/>
      <c r="T159" s="360"/>
      <c r="U159" s="360"/>
      <c r="V159" s="360"/>
      <c r="W159" s="360"/>
      <c r="X159" s="360"/>
      <c r="Y159" s="360"/>
      <c r="Z159" s="360"/>
      <c r="AA159" s="360"/>
      <c r="AB159" s="343"/>
      <c r="AC159" s="389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77"/>
      <c r="O160" s="377"/>
      <c r="P160" s="360"/>
      <c r="Q160" s="377"/>
      <c r="R160" s="360"/>
      <c r="S160" s="360"/>
      <c r="T160" s="360"/>
      <c r="U160" s="360"/>
      <c r="V160" s="360"/>
      <c r="W160" s="360"/>
      <c r="X160" s="360"/>
      <c r="Y160" s="360"/>
      <c r="Z160" s="360"/>
      <c r="AA160" s="360"/>
      <c r="AB160" s="343"/>
      <c r="AC160" s="389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77"/>
      <c r="O161" s="377"/>
      <c r="P161" s="360"/>
      <c r="Q161" s="377"/>
      <c r="R161" s="360"/>
      <c r="S161" s="360"/>
      <c r="T161" s="360"/>
      <c r="U161" s="360"/>
      <c r="V161" s="360"/>
      <c r="W161" s="360"/>
      <c r="X161" s="360"/>
      <c r="Y161" s="360"/>
      <c r="Z161" s="360"/>
      <c r="AA161" s="360"/>
      <c r="AB161" s="343"/>
      <c r="AC161" s="389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77"/>
      <c r="O162" s="377"/>
      <c r="P162" s="360"/>
      <c r="Q162" s="377"/>
      <c r="R162" s="360"/>
      <c r="S162" s="360"/>
      <c r="T162" s="360"/>
      <c r="U162" s="360"/>
      <c r="V162" s="360"/>
      <c r="W162" s="360"/>
      <c r="X162" s="360"/>
      <c r="Y162" s="360"/>
      <c r="Z162" s="360"/>
      <c r="AA162" s="360"/>
      <c r="AB162" s="343"/>
      <c r="AC162" s="389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77"/>
      <c r="O163" s="377"/>
      <c r="P163" s="345"/>
      <c r="Q163" s="377"/>
      <c r="R163" s="345"/>
      <c r="S163" s="345"/>
      <c r="T163" s="345"/>
      <c r="U163" s="345"/>
      <c r="V163" s="345"/>
      <c r="W163" s="345"/>
      <c r="X163" s="345"/>
      <c r="Y163" s="345"/>
      <c r="Z163" s="345"/>
      <c r="AA163" s="345"/>
      <c r="AB163" s="343"/>
      <c r="AC163" s="388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77"/>
      <c r="O164" s="377"/>
      <c r="P164" s="345"/>
      <c r="Q164" s="377"/>
      <c r="R164" s="345"/>
      <c r="S164" s="345"/>
      <c r="T164" s="345"/>
      <c r="U164" s="345"/>
      <c r="V164" s="345"/>
      <c r="W164" s="345"/>
      <c r="X164" s="345"/>
      <c r="Y164" s="345"/>
      <c r="Z164" s="345"/>
      <c r="AA164" s="345"/>
      <c r="AB164" s="343"/>
      <c r="AC164" s="388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77"/>
      <c r="O165" s="377"/>
      <c r="P165" s="345"/>
      <c r="Q165" s="377"/>
      <c r="R165" s="345"/>
      <c r="S165" s="345"/>
      <c r="T165" s="345"/>
      <c r="U165" s="345"/>
      <c r="V165" s="345"/>
      <c r="W165" s="345"/>
      <c r="X165" s="345"/>
      <c r="Y165" s="345"/>
      <c r="Z165" s="345"/>
      <c r="AA165" s="345"/>
      <c r="AB165" s="343"/>
      <c r="AC165" s="388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77"/>
      <c r="O166" s="377"/>
      <c r="P166" s="345"/>
      <c r="Q166" s="377"/>
      <c r="R166" s="345"/>
      <c r="S166" s="345"/>
      <c r="T166" s="345"/>
      <c r="U166" s="345"/>
      <c r="V166" s="345"/>
      <c r="W166" s="345"/>
      <c r="X166" s="345"/>
      <c r="Y166" s="345"/>
      <c r="Z166" s="345"/>
      <c r="AA166" s="345"/>
      <c r="AB166" s="343"/>
      <c r="AC166" s="388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77"/>
      <c r="O167" s="377"/>
      <c r="P167" s="345"/>
      <c r="Q167" s="377"/>
      <c r="R167" s="345"/>
      <c r="S167" s="345"/>
      <c r="T167" s="345"/>
      <c r="U167" s="345"/>
      <c r="V167" s="345"/>
      <c r="W167" s="345"/>
      <c r="X167" s="345"/>
      <c r="Y167" s="345"/>
      <c r="Z167" s="345"/>
      <c r="AA167" s="345"/>
      <c r="AB167" s="343"/>
      <c r="AC167" s="388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77"/>
      <c r="O168" s="377"/>
      <c r="P168" s="345"/>
      <c r="Q168" s="377"/>
      <c r="R168" s="345"/>
      <c r="S168" s="345"/>
      <c r="T168" s="345"/>
      <c r="U168" s="345"/>
      <c r="V168" s="345"/>
      <c r="W168" s="345"/>
      <c r="X168" s="345"/>
      <c r="Y168" s="345"/>
      <c r="Z168" s="345"/>
      <c r="AA168" s="345"/>
      <c r="AB168" s="343"/>
      <c r="AC168" s="388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77"/>
      <c r="O169" s="377"/>
      <c r="P169" s="345"/>
      <c r="Q169" s="377"/>
      <c r="R169" s="345"/>
      <c r="S169" s="345"/>
      <c r="T169" s="345"/>
      <c r="U169" s="345"/>
      <c r="V169" s="345"/>
      <c r="W169" s="345"/>
      <c r="X169" s="345"/>
      <c r="Y169" s="345"/>
      <c r="Z169" s="345"/>
      <c r="AA169" s="345"/>
      <c r="AB169" s="343"/>
      <c r="AC169" s="388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77"/>
      <c r="O170" s="377"/>
      <c r="P170" s="340"/>
      <c r="Q170" s="377"/>
      <c r="R170" s="345"/>
      <c r="S170" s="345"/>
      <c r="T170" s="345"/>
      <c r="U170" s="345"/>
      <c r="V170" s="345"/>
      <c r="W170" s="345"/>
      <c r="X170" s="345"/>
      <c r="Y170" s="345"/>
      <c r="Z170" s="345"/>
      <c r="AA170" s="345"/>
      <c r="AB170" s="332"/>
      <c r="AC170" s="388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76">
        <v>67.5</v>
      </c>
      <c r="O171" s="376">
        <v>0</v>
      </c>
      <c r="P171" s="361">
        <f>SUM(M171:M189)+N171+O171</f>
        <v>729.1</v>
      </c>
      <c r="Q171" s="376">
        <v>0</v>
      </c>
      <c r="R171" s="361">
        <v>44</v>
      </c>
      <c r="S171" s="367">
        <v>450</v>
      </c>
      <c r="T171" s="363">
        <v>450</v>
      </c>
      <c r="U171" s="367">
        <v>112</v>
      </c>
      <c r="V171" s="365">
        <v>112</v>
      </c>
      <c r="W171" s="367">
        <v>56</v>
      </c>
      <c r="X171" s="363">
        <v>56</v>
      </c>
      <c r="Y171" s="374">
        <f t="shared" ref="Y171" si="9">ROUND((P171-T171),1)</f>
        <v>279.10000000000002</v>
      </c>
      <c r="Z171" s="357">
        <f>IF(OR(SUM(V171:V188)="",SUM(Q171:Q188)=""),0,IF(OR(SUM(U171:U188)=320,SUM(V171:V188)&gt;0),ROUND((SUM(Q171:Q188)-SUM(V171:V188)),1),0))</f>
        <v>-112</v>
      </c>
      <c r="AA171" s="357">
        <f>IF(OR(SUM(X171:X188)="",SUM(R171:R188)=""),0,IF(OR(SUM(W171:W188)=160,SUM(X171:X188)&gt;0),ROUND((SUM(R171:R188)-SUM(X171:X188)),1),0))</f>
        <v>-12</v>
      </c>
      <c r="AB171" s="385"/>
      <c r="AC171" s="371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77"/>
      <c r="O172" s="377"/>
      <c r="P172" s="345"/>
      <c r="Q172" s="377"/>
      <c r="R172" s="345"/>
      <c r="S172" s="345"/>
      <c r="T172" s="345"/>
      <c r="U172" s="345"/>
      <c r="V172" s="345"/>
      <c r="W172" s="345"/>
      <c r="X172" s="345"/>
      <c r="Y172" s="343"/>
      <c r="Z172" s="343"/>
      <c r="AA172" s="343"/>
      <c r="AB172" s="343"/>
      <c r="AC172" s="343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77"/>
      <c r="O173" s="377"/>
      <c r="P173" s="345"/>
      <c r="Q173" s="377"/>
      <c r="R173" s="345"/>
      <c r="S173" s="345"/>
      <c r="T173" s="345"/>
      <c r="U173" s="345"/>
      <c r="V173" s="345"/>
      <c r="W173" s="345"/>
      <c r="X173" s="345"/>
      <c r="Y173" s="343"/>
      <c r="Z173" s="343"/>
      <c r="AA173" s="343"/>
      <c r="AB173" s="343"/>
      <c r="AC173" s="343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77"/>
      <c r="O174" s="377"/>
      <c r="P174" s="345"/>
      <c r="Q174" s="377"/>
      <c r="R174" s="345"/>
      <c r="S174" s="345"/>
      <c r="T174" s="345"/>
      <c r="U174" s="345"/>
      <c r="V174" s="345"/>
      <c r="W174" s="345"/>
      <c r="X174" s="345"/>
      <c r="Y174" s="343"/>
      <c r="Z174" s="343"/>
      <c r="AA174" s="343"/>
      <c r="AB174" s="343"/>
      <c r="AC174" s="343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77"/>
      <c r="O175" s="377"/>
      <c r="P175" s="345"/>
      <c r="Q175" s="377"/>
      <c r="R175" s="345"/>
      <c r="S175" s="345"/>
      <c r="T175" s="345"/>
      <c r="U175" s="345"/>
      <c r="V175" s="345"/>
      <c r="W175" s="345"/>
      <c r="X175" s="345"/>
      <c r="Y175" s="343"/>
      <c r="Z175" s="343"/>
      <c r="AA175" s="343"/>
      <c r="AB175" s="343"/>
      <c r="AC175" s="343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77"/>
      <c r="O176" s="377"/>
      <c r="P176" s="360"/>
      <c r="Q176" s="377"/>
      <c r="R176" s="360"/>
      <c r="S176" s="360"/>
      <c r="T176" s="360"/>
      <c r="U176" s="360"/>
      <c r="V176" s="360"/>
      <c r="W176" s="360"/>
      <c r="X176" s="360"/>
      <c r="Y176" s="343"/>
      <c r="Z176" s="343"/>
      <c r="AA176" s="343"/>
      <c r="AB176" s="343"/>
      <c r="AC176" s="343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77"/>
      <c r="O177" s="377"/>
      <c r="P177" s="360"/>
      <c r="Q177" s="377"/>
      <c r="R177" s="360"/>
      <c r="S177" s="360"/>
      <c r="T177" s="360"/>
      <c r="U177" s="360"/>
      <c r="V177" s="360"/>
      <c r="W177" s="360"/>
      <c r="X177" s="360"/>
      <c r="Y177" s="343"/>
      <c r="Z177" s="343"/>
      <c r="AA177" s="343"/>
      <c r="AB177" s="343"/>
      <c r="AC177" s="343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77"/>
      <c r="O178" s="377"/>
      <c r="P178" s="345"/>
      <c r="Q178" s="377"/>
      <c r="R178" s="345"/>
      <c r="S178" s="345"/>
      <c r="T178" s="345"/>
      <c r="U178" s="345"/>
      <c r="V178" s="345"/>
      <c r="W178" s="345"/>
      <c r="X178" s="345"/>
      <c r="Y178" s="343"/>
      <c r="Z178" s="343"/>
      <c r="AA178" s="343"/>
      <c r="AB178" s="343"/>
      <c r="AC178" s="343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77"/>
      <c r="O179" s="377"/>
      <c r="P179" s="360"/>
      <c r="Q179" s="377"/>
      <c r="R179" s="360"/>
      <c r="S179" s="360"/>
      <c r="T179" s="360"/>
      <c r="U179" s="360"/>
      <c r="V179" s="360"/>
      <c r="W179" s="360"/>
      <c r="X179" s="360"/>
      <c r="Y179" s="343"/>
      <c r="Z179" s="343"/>
      <c r="AA179" s="343"/>
      <c r="AB179" s="343"/>
      <c r="AC179" s="343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77"/>
      <c r="O180" s="377"/>
      <c r="P180" s="360"/>
      <c r="Q180" s="377"/>
      <c r="R180" s="360"/>
      <c r="S180" s="360"/>
      <c r="T180" s="360"/>
      <c r="U180" s="360"/>
      <c r="V180" s="360"/>
      <c r="W180" s="360"/>
      <c r="X180" s="360"/>
      <c r="Y180" s="343"/>
      <c r="Z180" s="343"/>
      <c r="AA180" s="343"/>
      <c r="AB180" s="343"/>
      <c r="AC180" s="343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77"/>
      <c r="O181" s="377"/>
      <c r="P181" s="345"/>
      <c r="Q181" s="377"/>
      <c r="R181" s="345"/>
      <c r="S181" s="345"/>
      <c r="T181" s="345"/>
      <c r="U181" s="345"/>
      <c r="V181" s="345"/>
      <c r="W181" s="345"/>
      <c r="X181" s="345"/>
      <c r="Y181" s="343"/>
      <c r="Z181" s="343"/>
      <c r="AA181" s="343"/>
      <c r="AB181" s="343"/>
      <c r="AC181" s="343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77"/>
      <c r="O182" s="377"/>
      <c r="P182" s="360"/>
      <c r="Q182" s="377"/>
      <c r="R182" s="360"/>
      <c r="S182" s="360"/>
      <c r="T182" s="360"/>
      <c r="U182" s="360"/>
      <c r="V182" s="360"/>
      <c r="W182" s="360"/>
      <c r="X182" s="360"/>
      <c r="Y182" s="343"/>
      <c r="Z182" s="343"/>
      <c r="AA182" s="343"/>
      <c r="AB182" s="343"/>
      <c r="AC182" s="343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77"/>
      <c r="O183" s="377"/>
      <c r="P183" s="360"/>
      <c r="Q183" s="377"/>
      <c r="R183" s="360"/>
      <c r="S183" s="360"/>
      <c r="T183" s="360"/>
      <c r="U183" s="360"/>
      <c r="V183" s="360"/>
      <c r="W183" s="360"/>
      <c r="X183" s="360"/>
      <c r="Y183" s="343"/>
      <c r="Z183" s="343"/>
      <c r="AA183" s="343"/>
      <c r="AB183" s="343"/>
      <c r="AC183" s="343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77"/>
      <c r="O184" s="377"/>
      <c r="P184" s="360"/>
      <c r="Q184" s="377"/>
      <c r="R184" s="360"/>
      <c r="S184" s="360"/>
      <c r="T184" s="360"/>
      <c r="U184" s="360"/>
      <c r="V184" s="360"/>
      <c r="W184" s="360"/>
      <c r="X184" s="360"/>
      <c r="Y184" s="343"/>
      <c r="Z184" s="343"/>
      <c r="AA184" s="343"/>
      <c r="AB184" s="343"/>
      <c r="AC184" s="343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77"/>
      <c r="O185" s="377"/>
      <c r="P185" s="345"/>
      <c r="Q185" s="377"/>
      <c r="R185" s="345"/>
      <c r="S185" s="345"/>
      <c r="T185" s="345"/>
      <c r="U185" s="345"/>
      <c r="V185" s="345"/>
      <c r="W185" s="345"/>
      <c r="X185" s="345"/>
      <c r="Y185" s="343"/>
      <c r="Z185" s="343"/>
      <c r="AA185" s="343"/>
      <c r="AB185" s="343"/>
      <c r="AC185" s="343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77"/>
      <c r="O186" s="377"/>
      <c r="P186" s="345"/>
      <c r="Q186" s="377"/>
      <c r="R186" s="345"/>
      <c r="S186" s="345"/>
      <c r="T186" s="345"/>
      <c r="U186" s="345"/>
      <c r="V186" s="345"/>
      <c r="W186" s="345"/>
      <c r="X186" s="345"/>
      <c r="Y186" s="343"/>
      <c r="Z186" s="343"/>
      <c r="AA186" s="343"/>
      <c r="AB186" s="343"/>
      <c r="AC186" s="343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77"/>
      <c r="O187" s="377"/>
      <c r="P187" s="345"/>
      <c r="Q187" s="377"/>
      <c r="R187" s="345"/>
      <c r="S187" s="345"/>
      <c r="T187" s="345"/>
      <c r="U187" s="345"/>
      <c r="V187" s="345"/>
      <c r="W187" s="345"/>
      <c r="X187" s="345"/>
      <c r="Y187" s="343"/>
      <c r="Z187" s="343"/>
      <c r="AA187" s="343"/>
      <c r="AB187" s="343"/>
      <c r="AC187" s="343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77"/>
      <c r="O188" s="377"/>
      <c r="P188" s="345"/>
      <c r="Q188" s="377"/>
      <c r="R188" s="345"/>
      <c r="S188" s="345"/>
      <c r="T188" s="345"/>
      <c r="U188" s="345"/>
      <c r="V188" s="345"/>
      <c r="W188" s="345"/>
      <c r="X188" s="345"/>
      <c r="Y188" s="343"/>
      <c r="Z188" s="343"/>
      <c r="AA188" s="343"/>
      <c r="AB188" s="343"/>
      <c r="AC188" s="343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77"/>
      <c r="O189" s="377"/>
      <c r="P189" s="345"/>
      <c r="Q189" s="377"/>
      <c r="R189" s="345"/>
      <c r="S189" s="345"/>
      <c r="T189" s="345"/>
      <c r="U189" s="345"/>
      <c r="V189" s="345"/>
      <c r="W189" s="345"/>
      <c r="X189" s="345"/>
      <c r="Y189" s="343"/>
      <c r="Z189" s="343"/>
      <c r="AA189" s="343"/>
      <c r="AB189" s="343"/>
      <c r="AC189" s="343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77"/>
      <c r="O190" s="377"/>
      <c r="P190" s="345"/>
      <c r="Q190" s="377"/>
      <c r="R190" s="360"/>
      <c r="S190" s="360"/>
      <c r="T190" s="360"/>
      <c r="U190" s="360"/>
      <c r="V190" s="360"/>
      <c r="W190" s="360"/>
      <c r="X190" s="360"/>
      <c r="Y190" s="343"/>
      <c r="Z190" s="343"/>
      <c r="AA190" s="343"/>
      <c r="AB190" s="343"/>
      <c r="AC190" s="343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76">
        <v>67.5</v>
      </c>
      <c r="O191" s="376">
        <v>0</v>
      </c>
      <c r="P191" s="361">
        <f>SUM(M191:M211)+N191+O191</f>
        <v>957.09999999999991</v>
      </c>
      <c r="Q191" s="376">
        <v>0</v>
      </c>
      <c r="R191" s="361">
        <v>44</v>
      </c>
      <c r="S191" s="367">
        <v>450</v>
      </c>
      <c r="T191" s="363">
        <v>450</v>
      </c>
      <c r="U191" s="367">
        <v>112</v>
      </c>
      <c r="V191" s="365">
        <v>112</v>
      </c>
      <c r="W191" s="367">
        <v>56</v>
      </c>
      <c r="X191" s="363">
        <v>56</v>
      </c>
      <c r="Y191" s="374">
        <f t="shared" ref="Y191" si="13">ROUND((P191-T191),1)</f>
        <v>507.1</v>
      </c>
      <c r="Z191" s="357">
        <f>IF(OR(SUM(V191:V211)="",SUM(Q191:Q211)=""),0,IF(OR(SUM(U191:U211)=320,SUM(V191:V211)&gt;0),ROUND((SUM(Q191:Q211)-SUM(V191:V211)),1),0))</f>
        <v>-112</v>
      </c>
      <c r="AA191" s="357">
        <f>IF(OR(SUM(X191:X211)="",SUM(R191:R211)=""),0,IF(OR(SUM(W191:W211)=160,SUM(X191:X211)&gt;0),ROUND((SUM(R191:R211)-SUM(X191:X211)),1),0))</f>
        <v>-12</v>
      </c>
      <c r="AB191" s="385"/>
      <c r="AC191" s="371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77"/>
      <c r="O192" s="377"/>
      <c r="P192" s="345"/>
      <c r="Q192" s="377"/>
      <c r="R192" s="345"/>
      <c r="S192" s="345"/>
      <c r="T192" s="345"/>
      <c r="U192" s="345"/>
      <c r="V192" s="345"/>
      <c r="W192" s="345"/>
      <c r="X192" s="345"/>
      <c r="Y192" s="343"/>
      <c r="Z192" s="343"/>
      <c r="AA192" s="343"/>
      <c r="AB192" s="343"/>
      <c r="AC192" s="343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77"/>
      <c r="O193" s="377"/>
      <c r="P193" s="345"/>
      <c r="Q193" s="377"/>
      <c r="R193" s="345"/>
      <c r="S193" s="345"/>
      <c r="T193" s="345"/>
      <c r="U193" s="345"/>
      <c r="V193" s="345"/>
      <c r="W193" s="345"/>
      <c r="X193" s="345"/>
      <c r="Y193" s="343"/>
      <c r="Z193" s="343"/>
      <c r="AA193" s="343"/>
      <c r="AB193" s="343"/>
      <c r="AC193" s="343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474</v>
      </c>
      <c r="F194" s="128" t="s">
        <v>472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77"/>
      <c r="O194" s="377"/>
      <c r="P194" s="360"/>
      <c r="Q194" s="377"/>
      <c r="R194" s="360"/>
      <c r="S194" s="360"/>
      <c r="T194" s="360"/>
      <c r="U194" s="360"/>
      <c r="V194" s="360"/>
      <c r="W194" s="360"/>
      <c r="X194" s="360"/>
      <c r="Y194" s="343"/>
      <c r="Z194" s="343"/>
      <c r="AA194" s="343"/>
      <c r="AB194" s="343"/>
      <c r="AC194" s="343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475</v>
      </c>
      <c r="F195" s="128" t="s">
        <v>473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77"/>
      <c r="O195" s="377"/>
      <c r="P195" s="360"/>
      <c r="Q195" s="377"/>
      <c r="R195" s="360"/>
      <c r="S195" s="360"/>
      <c r="T195" s="360"/>
      <c r="U195" s="360"/>
      <c r="V195" s="360"/>
      <c r="W195" s="360"/>
      <c r="X195" s="360"/>
      <c r="Y195" s="343"/>
      <c r="Z195" s="343"/>
      <c r="AA195" s="343"/>
      <c r="AB195" s="343"/>
      <c r="AC195" s="343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77"/>
      <c r="O196" s="377"/>
      <c r="P196" s="345"/>
      <c r="Q196" s="377"/>
      <c r="R196" s="345"/>
      <c r="S196" s="345"/>
      <c r="T196" s="345"/>
      <c r="U196" s="345"/>
      <c r="V196" s="345"/>
      <c r="W196" s="345"/>
      <c r="X196" s="345"/>
      <c r="Y196" s="343"/>
      <c r="Z196" s="343"/>
      <c r="AA196" s="343"/>
      <c r="AB196" s="343"/>
      <c r="AC196" s="343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476</v>
      </c>
      <c r="F197" s="128" t="s">
        <v>472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77"/>
      <c r="O197" s="377"/>
      <c r="P197" s="360"/>
      <c r="Q197" s="377"/>
      <c r="R197" s="360"/>
      <c r="S197" s="360"/>
      <c r="T197" s="360"/>
      <c r="U197" s="360"/>
      <c r="V197" s="360"/>
      <c r="W197" s="360"/>
      <c r="X197" s="360"/>
      <c r="Y197" s="343"/>
      <c r="Z197" s="343"/>
      <c r="AA197" s="343"/>
      <c r="AB197" s="343"/>
      <c r="AC197" s="343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477</v>
      </c>
      <c r="F198" s="128" t="s">
        <v>473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77"/>
      <c r="O198" s="377"/>
      <c r="P198" s="360"/>
      <c r="Q198" s="377"/>
      <c r="R198" s="360"/>
      <c r="S198" s="360"/>
      <c r="T198" s="360"/>
      <c r="U198" s="360"/>
      <c r="V198" s="360"/>
      <c r="W198" s="360"/>
      <c r="X198" s="360"/>
      <c r="Y198" s="343"/>
      <c r="Z198" s="343"/>
      <c r="AA198" s="343"/>
      <c r="AB198" s="343"/>
      <c r="AC198" s="343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77"/>
      <c r="O199" s="377"/>
      <c r="P199" s="345"/>
      <c r="Q199" s="377"/>
      <c r="R199" s="345"/>
      <c r="S199" s="345"/>
      <c r="T199" s="345"/>
      <c r="U199" s="345"/>
      <c r="V199" s="345"/>
      <c r="W199" s="345"/>
      <c r="X199" s="345"/>
      <c r="Y199" s="343"/>
      <c r="Z199" s="343"/>
      <c r="AA199" s="343"/>
      <c r="AB199" s="343"/>
      <c r="AC199" s="343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77"/>
      <c r="O200" s="377"/>
      <c r="P200" s="345"/>
      <c r="Q200" s="377"/>
      <c r="R200" s="345"/>
      <c r="S200" s="345"/>
      <c r="T200" s="345"/>
      <c r="U200" s="345"/>
      <c r="V200" s="345"/>
      <c r="W200" s="345"/>
      <c r="X200" s="345"/>
      <c r="Y200" s="343"/>
      <c r="Z200" s="343"/>
      <c r="AA200" s="343"/>
      <c r="AB200" s="343"/>
      <c r="AC200" s="343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8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8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8" si="16">ROUND(IF(OR(LEFT(E201,2)="ĐA",LEFT(E201,2)="DA",LEFT(E201,5)="Đồ án",LEFT(E201,5)="Đồán "),J201*0.5,(IF(H201&gt;0,H201*K201,"0")+IF(I201&gt;0,(I201*0.75)*L201,"0"))),1)</f>
        <v>36</v>
      </c>
      <c r="N201" s="377"/>
      <c r="O201" s="377"/>
      <c r="P201" s="345"/>
      <c r="Q201" s="377"/>
      <c r="R201" s="345"/>
      <c r="S201" s="345"/>
      <c r="T201" s="345"/>
      <c r="U201" s="345"/>
      <c r="V201" s="345"/>
      <c r="W201" s="345"/>
      <c r="X201" s="345"/>
      <c r="Y201" s="343"/>
      <c r="Z201" s="343"/>
      <c r="AA201" s="343"/>
      <c r="AB201" s="343"/>
      <c r="AC201" s="343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77"/>
      <c r="O202" s="377"/>
      <c r="P202" s="360"/>
      <c r="Q202" s="377"/>
      <c r="R202" s="360"/>
      <c r="S202" s="360"/>
      <c r="T202" s="360"/>
      <c r="U202" s="360"/>
      <c r="V202" s="360"/>
      <c r="W202" s="360"/>
      <c r="X202" s="360"/>
      <c r="Y202" s="343"/>
      <c r="Z202" s="343"/>
      <c r="AA202" s="343"/>
      <c r="AB202" s="343"/>
      <c r="AC202" s="343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77"/>
      <c r="O203" s="377"/>
      <c r="P203" s="360"/>
      <c r="Q203" s="377"/>
      <c r="R203" s="360"/>
      <c r="S203" s="360"/>
      <c r="T203" s="360"/>
      <c r="U203" s="360"/>
      <c r="V203" s="360"/>
      <c r="W203" s="360"/>
      <c r="X203" s="360"/>
      <c r="Y203" s="343"/>
      <c r="Z203" s="343"/>
      <c r="AA203" s="343"/>
      <c r="AB203" s="343"/>
      <c r="AC203" s="343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77"/>
      <c r="O204" s="377"/>
      <c r="P204" s="360"/>
      <c r="Q204" s="377"/>
      <c r="R204" s="360"/>
      <c r="S204" s="360"/>
      <c r="T204" s="360"/>
      <c r="U204" s="360"/>
      <c r="V204" s="360"/>
      <c r="W204" s="360"/>
      <c r="X204" s="360"/>
      <c r="Y204" s="343"/>
      <c r="Z204" s="343"/>
      <c r="AA204" s="343"/>
      <c r="AB204" s="343"/>
      <c r="AC204" s="343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77"/>
      <c r="O205" s="377"/>
      <c r="P205" s="360"/>
      <c r="Q205" s="377"/>
      <c r="R205" s="360"/>
      <c r="S205" s="360"/>
      <c r="T205" s="360"/>
      <c r="U205" s="360"/>
      <c r="V205" s="360"/>
      <c r="W205" s="360"/>
      <c r="X205" s="360"/>
      <c r="Y205" s="343"/>
      <c r="Z205" s="343"/>
      <c r="AA205" s="343"/>
      <c r="AB205" s="343"/>
      <c r="AC205" s="343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77"/>
      <c r="O206" s="377"/>
      <c r="P206" s="360"/>
      <c r="Q206" s="377"/>
      <c r="R206" s="360"/>
      <c r="S206" s="360"/>
      <c r="T206" s="360"/>
      <c r="U206" s="360"/>
      <c r="V206" s="360"/>
      <c r="W206" s="360"/>
      <c r="X206" s="360"/>
      <c r="Y206" s="343"/>
      <c r="Z206" s="343"/>
      <c r="AA206" s="343"/>
      <c r="AB206" s="343"/>
      <c r="AC206" s="343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77"/>
      <c r="O207" s="377"/>
      <c r="P207" s="360"/>
      <c r="Q207" s="377"/>
      <c r="R207" s="360"/>
      <c r="S207" s="360"/>
      <c r="T207" s="360"/>
      <c r="U207" s="360"/>
      <c r="V207" s="360"/>
      <c r="W207" s="360"/>
      <c r="X207" s="360"/>
      <c r="Y207" s="343"/>
      <c r="Z207" s="343"/>
      <c r="AA207" s="343"/>
      <c r="AB207" s="343"/>
      <c r="AC207" s="343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77"/>
      <c r="O208" s="377"/>
      <c r="P208" s="360"/>
      <c r="Q208" s="377"/>
      <c r="R208" s="360"/>
      <c r="S208" s="360"/>
      <c r="T208" s="360"/>
      <c r="U208" s="360"/>
      <c r="V208" s="360"/>
      <c r="W208" s="360"/>
      <c r="X208" s="360"/>
      <c r="Y208" s="343"/>
      <c r="Z208" s="343"/>
      <c r="AA208" s="343"/>
      <c r="AB208" s="343"/>
      <c r="AC208" s="343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77"/>
      <c r="O209" s="377"/>
      <c r="P209" s="345"/>
      <c r="Q209" s="377"/>
      <c r="R209" s="345"/>
      <c r="S209" s="345"/>
      <c r="T209" s="345"/>
      <c r="U209" s="345"/>
      <c r="V209" s="345"/>
      <c r="W209" s="345"/>
      <c r="X209" s="345"/>
      <c r="Y209" s="343"/>
      <c r="Z209" s="343"/>
      <c r="AA209" s="343"/>
      <c r="AB209" s="343"/>
      <c r="AC209" s="343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77"/>
      <c r="O210" s="377"/>
      <c r="P210" s="360"/>
      <c r="Q210" s="377"/>
      <c r="R210" s="360"/>
      <c r="S210" s="360"/>
      <c r="T210" s="360"/>
      <c r="U210" s="360"/>
      <c r="V210" s="360"/>
      <c r="W210" s="360"/>
      <c r="X210" s="360"/>
      <c r="Y210" s="343"/>
      <c r="Z210" s="343"/>
      <c r="AA210" s="343"/>
      <c r="AB210" s="343"/>
      <c r="AC210" s="343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472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77"/>
      <c r="O211" s="377"/>
      <c r="P211" s="345"/>
      <c r="Q211" s="377"/>
      <c r="R211" s="345"/>
      <c r="S211" s="345"/>
      <c r="T211" s="345"/>
      <c r="U211" s="345"/>
      <c r="V211" s="345"/>
      <c r="W211" s="345"/>
      <c r="X211" s="345"/>
      <c r="Y211" s="343"/>
      <c r="Z211" s="343"/>
      <c r="AA211" s="343"/>
      <c r="AB211" s="343"/>
      <c r="AC211" s="343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76">
        <v>67.5</v>
      </c>
      <c r="O212" s="376">
        <v>0</v>
      </c>
      <c r="P212" s="361">
        <f>SUM(M212:M229)+N212+O212</f>
        <v>807.8</v>
      </c>
      <c r="Q212" s="376">
        <v>0</v>
      </c>
      <c r="R212" s="361">
        <v>44</v>
      </c>
      <c r="S212" s="367">
        <v>450</v>
      </c>
      <c r="T212" s="363">
        <v>450</v>
      </c>
      <c r="U212" s="367">
        <v>112</v>
      </c>
      <c r="V212" s="365">
        <v>112</v>
      </c>
      <c r="W212" s="367">
        <v>56</v>
      </c>
      <c r="X212" s="363">
        <v>56</v>
      </c>
      <c r="Y212" s="374">
        <f>ROUND((P212-T212),1)</f>
        <v>357.8</v>
      </c>
      <c r="Z212" s="357">
        <f>IF(OR(SUM(V212:V228)="",SUM(Q212:Q228)=""),0,IF(OR(SUM(U212:U228)=320,SUM(V212:V228)&gt;0),ROUND((SUM(Q212:Q228)-SUM(V212:V228)),1),0))</f>
        <v>-112</v>
      </c>
      <c r="AA212" s="357">
        <f>IF(OR(SUM(X212:X228)="",SUM(R212:R228)=""),0,IF(OR(SUM(W212:W228)=160,SUM(X212:X228)&gt;0),ROUND((SUM(R212:R228)-SUM(X212:X228)),1),0))</f>
        <v>-12</v>
      </c>
      <c r="AB212" s="385"/>
      <c r="AC212" s="371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77"/>
      <c r="O213" s="377"/>
      <c r="P213" s="345"/>
      <c r="Q213" s="377"/>
      <c r="R213" s="345"/>
      <c r="S213" s="345"/>
      <c r="T213" s="345"/>
      <c r="U213" s="345"/>
      <c r="V213" s="345"/>
      <c r="W213" s="345"/>
      <c r="X213" s="345"/>
      <c r="Y213" s="343"/>
      <c r="Z213" s="343"/>
      <c r="AA213" s="343"/>
      <c r="AB213" s="343"/>
      <c r="AC213" s="343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77"/>
      <c r="O214" s="377"/>
      <c r="P214" s="345"/>
      <c r="Q214" s="377"/>
      <c r="R214" s="345"/>
      <c r="S214" s="345"/>
      <c r="T214" s="345"/>
      <c r="U214" s="345"/>
      <c r="V214" s="345"/>
      <c r="W214" s="345"/>
      <c r="X214" s="345"/>
      <c r="Y214" s="343"/>
      <c r="Z214" s="343"/>
      <c r="AA214" s="343"/>
      <c r="AB214" s="343"/>
      <c r="AC214" s="343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77"/>
      <c r="O215" s="377"/>
      <c r="P215" s="345"/>
      <c r="Q215" s="377"/>
      <c r="R215" s="345"/>
      <c r="S215" s="345"/>
      <c r="T215" s="345"/>
      <c r="U215" s="345"/>
      <c r="V215" s="345"/>
      <c r="W215" s="345"/>
      <c r="X215" s="345"/>
      <c r="Y215" s="343"/>
      <c r="Z215" s="343"/>
      <c r="AA215" s="343"/>
      <c r="AB215" s="343"/>
      <c r="AC215" s="343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77"/>
      <c r="O216" s="377"/>
      <c r="P216" s="345"/>
      <c r="Q216" s="377"/>
      <c r="R216" s="345"/>
      <c r="S216" s="345"/>
      <c r="T216" s="345"/>
      <c r="U216" s="345"/>
      <c r="V216" s="345"/>
      <c r="W216" s="345"/>
      <c r="X216" s="345"/>
      <c r="Y216" s="343"/>
      <c r="Z216" s="343"/>
      <c r="AA216" s="343"/>
      <c r="AB216" s="343"/>
      <c r="AC216" s="343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77"/>
      <c r="O217" s="377"/>
      <c r="P217" s="345"/>
      <c r="Q217" s="377"/>
      <c r="R217" s="345"/>
      <c r="S217" s="345"/>
      <c r="T217" s="345"/>
      <c r="U217" s="345"/>
      <c r="V217" s="345"/>
      <c r="W217" s="345"/>
      <c r="X217" s="345"/>
      <c r="Y217" s="343"/>
      <c r="Z217" s="343"/>
      <c r="AA217" s="343"/>
      <c r="AB217" s="343"/>
      <c r="AC217" s="343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77"/>
      <c r="O218" s="377"/>
      <c r="P218" s="345"/>
      <c r="Q218" s="377"/>
      <c r="R218" s="345"/>
      <c r="S218" s="345"/>
      <c r="T218" s="345"/>
      <c r="U218" s="345"/>
      <c r="V218" s="345"/>
      <c r="W218" s="345"/>
      <c r="X218" s="345"/>
      <c r="Y218" s="343"/>
      <c r="Z218" s="343"/>
      <c r="AA218" s="343"/>
      <c r="AB218" s="343"/>
      <c r="AC218" s="343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77"/>
      <c r="O219" s="377"/>
      <c r="P219" s="360"/>
      <c r="Q219" s="377"/>
      <c r="R219" s="360"/>
      <c r="S219" s="360"/>
      <c r="T219" s="360"/>
      <c r="U219" s="360"/>
      <c r="V219" s="360"/>
      <c r="W219" s="360"/>
      <c r="X219" s="360"/>
      <c r="Y219" s="343"/>
      <c r="Z219" s="343"/>
      <c r="AA219" s="343"/>
      <c r="AB219" s="343"/>
      <c r="AC219" s="343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77"/>
      <c r="O220" s="377"/>
      <c r="P220" s="360"/>
      <c r="Q220" s="377"/>
      <c r="R220" s="360"/>
      <c r="S220" s="360"/>
      <c r="T220" s="360"/>
      <c r="U220" s="360"/>
      <c r="V220" s="360"/>
      <c r="W220" s="360"/>
      <c r="X220" s="360"/>
      <c r="Y220" s="343"/>
      <c r="Z220" s="343"/>
      <c r="AA220" s="343"/>
      <c r="AB220" s="343"/>
      <c r="AC220" s="343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461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77"/>
      <c r="O221" s="377"/>
      <c r="P221" s="345"/>
      <c r="Q221" s="377"/>
      <c r="R221" s="345"/>
      <c r="S221" s="345"/>
      <c r="T221" s="345"/>
      <c r="U221" s="345"/>
      <c r="V221" s="345"/>
      <c r="W221" s="345"/>
      <c r="X221" s="345"/>
      <c r="Y221" s="343"/>
      <c r="Z221" s="343"/>
      <c r="AA221" s="343"/>
      <c r="AB221" s="343"/>
      <c r="AC221" s="343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77"/>
      <c r="O222" s="377"/>
      <c r="P222" s="360"/>
      <c r="Q222" s="377"/>
      <c r="R222" s="360"/>
      <c r="S222" s="360"/>
      <c r="T222" s="360"/>
      <c r="U222" s="360"/>
      <c r="V222" s="360"/>
      <c r="W222" s="360"/>
      <c r="X222" s="360"/>
      <c r="Y222" s="343"/>
      <c r="Z222" s="343"/>
      <c r="AA222" s="343"/>
      <c r="AB222" s="343"/>
      <c r="AC222" s="343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77"/>
      <c r="O223" s="377"/>
      <c r="P223" s="360"/>
      <c r="Q223" s="377"/>
      <c r="R223" s="360"/>
      <c r="S223" s="360"/>
      <c r="T223" s="360"/>
      <c r="U223" s="360"/>
      <c r="V223" s="360"/>
      <c r="W223" s="360"/>
      <c r="X223" s="360"/>
      <c r="Y223" s="343"/>
      <c r="Z223" s="343"/>
      <c r="AA223" s="343"/>
      <c r="AB223" s="343"/>
      <c r="AC223" s="343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77"/>
      <c r="O224" s="377"/>
      <c r="P224" s="360"/>
      <c r="Q224" s="377"/>
      <c r="R224" s="360"/>
      <c r="S224" s="360"/>
      <c r="T224" s="360"/>
      <c r="U224" s="360"/>
      <c r="V224" s="360"/>
      <c r="W224" s="360"/>
      <c r="X224" s="360"/>
      <c r="Y224" s="343"/>
      <c r="Z224" s="343"/>
      <c r="AA224" s="343"/>
      <c r="AB224" s="343"/>
      <c r="AC224" s="343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77"/>
      <c r="O225" s="377"/>
      <c r="P225" s="360"/>
      <c r="Q225" s="377"/>
      <c r="R225" s="360"/>
      <c r="S225" s="360"/>
      <c r="T225" s="360"/>
      <c r="U225" s="360"/>
      <c r="V225" s="360"/>
      <c r="W225" s="360"/>
      <c r="X225" s="360"/>
      <c r="Y225" s="343"/>
      <c r="Z225" s="343"/>
      <c r="AA225" s="343"/>
      <c r="AB225" s="343"/>
      <c r="AC225" s="343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77"/>
      <c r="O226" s="377"/>
      <c r="P226" s="345"/>
      <c r="Q226" s="377"/>
      <c r="R226" s="345"/>
      <c r="S226" s="345"/>
      <c r="T226" s="345"/>
      <c r="U226" s="345"/>
      <c r="V226" s="345"/>
      <c r="W226" s="345"/>
      <c r="X226" s="345"/>
      <c r="Y226" s="343"/>
      <c r="Z226" s="343"/>
      <c r="AA226" s="343"/>
      <c r="AB226" s="343"/>
      <c r="AC226" s="343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77"/>
      <c r="O227" s="377"/>
      <c r="P227" s="345"/>
      <c r="Q227" s="377"/>
      <c r="R227" s="345"/>
      <c r="S227" s="345"/>
      <c r="T227" s="345"/>
      <c r="U227" s="345"/>
      <c r="V227" s="345"/>
      <c r="W227" s="345"/>
      <c r="X227" s="345"/>
      <c r="Y227" s="343"/>
      <c r="Z227" s="343"/>
      <c r="AA227" s="343"/>
      <c r="AB227" s="343"/>
      <c r="AC227" s="343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77"/>
      <c r="O228" s="377"/>
      <c r="P228" s="345"/>
      <c r="Q228" s="377"/>
      <c r="R228" s="345"/>
      <c r="S228" s="345"/>
      <c r="T228" s="345"/>
      <c r="U228" s="345"/>
      <c r="V228" s="345"/>
      <c r="W228" s="345"/>
      <c r="X228" s="345"/>
      <c r="Y228" s="343"/>
      <c r="Z228" s="343"/>
      <c r="AA228" s="343"/>
      <c r="AB228" s="343"/>
      <c r="AC228" s="343"/>
      <c r="AD228" s="83"/>
    </row>
    <row r="229" spans="1:30" ht="18" hidden="1" customHeight="1">
      <c r="A229" s="90"/>
      <c r="B229" s="378"/>
      <c r="C229" s="379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77"/>
      <c r="O229" s="377"/>
      <c r="P229" s="345"/>
      <c r="Q229" s="377"/>
      <c r="R229" s="345"/>
      <c r="S229" s="345"/>
      <c r="T229" s="345"/>
      <c r="U229" s="345"/>
      <c r="V229" s="345"/>
      <c r="W229" s="345"/>
      <c r="X229" s="345"/>
      <c r="Y229" s="343"/>
      <c r="Z229" s="343"/>
      <c r="AA229" s="343"/>
      <c r="AB229" s="343"/>
      <c r="AC229" s="343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77"/>
      <c r="O230" s="377"/>
      <c r="P230" s="345"/>
      <c r="Q230" s="377"/>
      <c r="R230" s="360"/>
      <c r="S230" s="360"/>
      <c r="T230" s="360"/>
      <c r="U230" s="360"/>
      <c r="V230" s="360"/>
      <c r="W230" s="360"/>
      <c r="X230" s="360"/>
      <c r="Y230" s="343"/>
      <c r="Z230" s="343"/>
      <c r="AA230" s="343"/>
      <c r="AB230" s="343"/>
      <c r="AC230" s="343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401">
        <v>67.5</v>
      </c>
      <c r="O231" s="419"/>
      <c r="P231" s="398">
        <f>SUM(M231:M252)+N231+O254</f>
        <v>732.8</v>
      </c>
      <c r="Q231" s="401" t="s">
        <v>98</v>
      </c>
      <c r="R231" s="398">
        <v>55</v>
      </c>
      <c r="S231" s="367" t="s">
        <v>100</v>
      </c>
      <c r="T231" s="401" t="s">
        <v>100</v>
      </c>
      <c r="U231" s="367" t="s">
        <v>101</v>
      </c>
      <c r="V231" s="401">
        <v>112</v>
      </c>
      <c r="W231" s="367" t="s">
        <v>99</v>
      </c>
      <c r="X231" s="401">
        <v>56</v>
      </c>
      <c r="Y231" s="374">
        <f>ROUND((P231-T231),1)</f>
        <v>282.8</v>
      </c>
      <c r="Z231" s="357">
        <f>IF(OR(SUM(V231:V253)="",SUM(Q231:Q253)=""),0,IF(OR(SUM(U231:U253)=320,SUM(V231:V253)&gt;0),ROUND((SUM(Q231:Q253)-SUM(V231:V253)),1),0))</f>
        <v>-112</v>
      </c>
      <c r="AA231" s="357">
        <f>IF(OR(SUM(X231:X253)="",SUM(R231:R253)=""),0,IF(OR(SUM(W231:W253)=160,SUM(X231:X253)&gt;0),ROUND((SUM(R231:R253)-SUM(X231:X253)),1),0))</f>
        <v>-1</v>
      </c>
      <c r="AB231" s="398"/>
      <c r="AC231" s="371">
        <f>SUM(Y231:AA254)</f>
        <v>169.8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402"/>
      <c r="O232" s="420"/>
      <c r="P232" s="399"/>
      <c r="Q232" s="402"/>
      <c r="R232" s="399"/>
      <c r="S232" s="345"/>
      <c r="T232" s="402"/>
      <c r="U232" s="345"/>
      <c r="V232" s="402"/>
      <c r="W232" s="345"/>
      <c r="X232" s="402"/>
      <c r="Y232" s="343"/>
      <c r="Z232" s="343"/>
      <c r="AA232" s="343"/>
      <c r="AB232" s="399"/>
      <c r="AC232" s="343"/>
      <c r="AD232" s="123"/>
    </row>
    <row r="233" spans="1:30" s="273" customFormat="1" ht="18" customHeight="1">
      <c r="A233" s="121"/>
      <c r="B233" s="107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14</v>
      </c>
      <c r="J233" s="80">
        <v>70</v>
      </c>
      <c r="K233" s="87">
        <f t="shared" si="14"/>
        <v>0</v>
      </c>
      <c r="L233" s="87">
        <f t="shared" si="15"/>
        <v>1.2</v>
      </c>
      <c r="M233" s="46">
        <f t="shared" si="16"/>
        <v>12.6</v>
      </c>
      <c r="N233" s="402"/>
      <c r="O233" s="420"/>
      <c r="P233" s="399"/>
      <c r="Q233" s="402"/>
      <c r="R233" s="399"/>
      <c r="S233" s="360"/>
      <c r="T233" s="402"/>
      <c r="U233" s="360"/>
      <c r="V233" s="402"/>
      <c r="W233" s="360"/>
      <c r="X233" s="402"/>
      <c r="Y233" s="343"/>
      <c r="Z233" s="343"/>
      <c r="AA233" s="343"/>
      <c r="AB233" s="399"/>
      <c r="AC233" s="343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16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13.2</v>
      </c>
      <c r="N234" s="402"/>
      <c r="O234" s="420"/>
      <c r="P234" s="399"/>
      <c r="Q234" s="402"/>
      <c r="R234" s="399"/>
      <c r="S234" s="345"/>
      <c r="T234" s="402"/>
      <c r="U234" s="345"/>
      <c r="V234" s="402"/>
      <c r="W234" s="345"/>
      <c r="X234" s="402"/>
      <c r="Y234" s="343"/>
      <c r="Z234" s="343"/>
      <c r="AA234" s="343"/>
      <c r="AB234" s="399"/>
      <c r="AC234" s="343"/>
      <c r="AD234" s="123"/>
    </row>
    <row r="235" spans="1:30" ht="18" customHeight="1">
      <c r="A235" s="90"/>
      <c r="B235" s="63"/>
      <c r="C235" s="108"/>
      <c r="D235" s="42">
        <v>71400177001</v>
      </c>
      <c r="E235" s="43" t="s">
        <v>192</v>
      </c>
      <c r="F235" s="44" t="s">
        <v>193</v>
      </c>
      <c r="G235" s="65">
        <v>1</v>
      </c>
      <c r="H235" s="145">
        <v>0</v>
      </c>
      <c r="I235" s="146">
        <v>16</v>
      </c>
      <c r="J235" s="80">
        <v>35</v>
      </c>
      <c r="K235" s="87">
        <f t="shared" si="14"/>
        <v>0</v>
      </c>
      <c r="L235" s="87">
        <f t="shared" si="15"/>
        <v>1.1000000000000001</v>
      </c>
      <c r="M235" s="46">
        <f t="shared" si="16"/>
        <v>13.2</v>
      </c>
      <c r="N235" s="402"/>
      <c r="O235" s="420"/>
      <c r="P235" s="399"/>
      <c r="Q235" s="402"/>
      <c r="R235" s="399"/>
      <c r="S235" s="345"/>
      <c r="T235" s="402"/>
      <c r="U235" s="345"/>
      <c r="V235" s="402"/>
      <c r="W235" s="345"/>
      <c r="X235" s="402"/>
      <c r="Y235" s="343"/>
      <c r="Z235" s="343"/>
      <c r="AA235" s="343"/>
      <c r="AB235" s="399"/>
      <c r="AC235" s="343"/>
      <c r="AD235" s="123"/>
    </row>
    <row r="236" spans="1:30" ht="18" customHeight="1">
      <c r="A236" s="90"/>
      <c r="B236" s="63"/>
      <c r="C236" s="108"/>
      <c r="D236" s="42">
        <v>41000092401</v>
      </c>
      <c r="E236" s="43" t="s">
        <v>192</v>
      </c>
      <c r="F236" s="44" t="s">
        <v>159</v>
      </c>
      <c r="G236" s="65">
        <v>1</v>
      </c>
      <c r="H236" s="145">
        <v>45</v>
      </c>
      <c r="I236" s="146">
        <v>30</v>
      </c>
      <c r="J236" s="80">
        <v>30</v>
      </c>
      <c r="K236" s="87">
        <f t="shared" si="14"/>
        <v>1</v>
      </c>
      <c r="L236" s="87">
        <f t="shared" si="15"/>
        <v>1.1000000000000001</v>
      </c>
      <c r="M236" s="46">
        <f t="shared" si="16"/>
        <v>69.8</v>
      </c>
      <c r="N236" s="402"/>
      <c r="O236" s="420"/>
      <c r="P236" s="399"/>
      <c r="Q236" s="402"/>
      <c r="R236" s="399"/>
      <c r="S236" s="345"/>
      <c r="T236" s="402"/>
      <c r="U236" s="345"/>
      <c r="V236" s="402"/>
      <c r="W236" s="345"/>
      <c r="X236" s="402"/>
      <c r="Y236" s="343"/>
      <c r="Z236" s="343"/>
      <c r="AA236" s="343"/>
      <c r="AB236" s="399"/>
      <c r="AC236" s="343"/>
      <c r="AD236" s="123"/>
    </row>
    <row r="237" spans="1:30" ht="18" customHeight="1">
      <c r="A237" s="90"/>
      <c r="B237" s="63"/>
      <c r="C237" s="108"/>
      <c r="D237" s="42">
        <v>21100009901</v>
      </c>
      <c r="E237" s="43" t="s">
        <v>192</v>
      </c>
      <c r="F237" s="44" t="s">
        <v>194</v>
      </c>
      <c r="G237" s="65">
        <v>1</v>
      </c>
      <c r="H237" s="145">
        <v>45</v>
      </c>
      <c r="I237" s="146">
        <v>30</v>
      </c>
      <c r="J237" s="80">
        <v>38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402"/>
      <c r="O237" s="420"/>
      <c r="P237" s="399"/>
      <c r="Q237" s="402"/>
      <c r="R237" s="399"/>
      <c r="S237" s="345"/>
      <c r="T237" s="402"/>
      <c r="U237" s="345"/>
      <c r="V237" s="402"/>
      <c r="W237" s="345"/>
      <c r="X237" s="402"/>
      <c r="Y237" s="343"/>
      <c r="Z237" s="343"/>
      <c r="AA237" s="343"/>
      <c r="AB237" s="399"/>
      <c r="AC237" s="343"/>
      <c r="AD237" s="123"/>
    </row>
    <row r="238" spans="1:30" ht="18" customHeight="1">
      <c r="A238" s="90"/>
      <c r="B238" s="63"/>
      <c r="C238" s="108"/>
      <c r="D238" s="42">
        <v>21100009902</v>
      </c>
      <c r="E238" s="43" t="s">
        <v>192</v>
      </c>
      <c r="F238" s="44" t="s">
        <v>195</v>
      </c>
      <c r="G238" s="65">
        <v>1</v>
      </c>
      <c r="H238" s="145">
        <v>45</v>
      </c>
      <c r="I238" s="146">
        <v>30</v>
      </c>
      <c r="J238" s="80">
        <v>43</v>
      </c>
      <c r="K238" s="87">
        <f t="shared" si="14"/>
        <v>1.2</v>
      </c>
      <c r="L238" s="87">
        <f t="shared" si="15"/>
        <v>1.2</v>
      </c>
      <c r="M238" s="46">
        <f t="shared" si="16"/>
        <v>81</v>
      </c>
      <c r="N238" s="402"/>
      <c r="O238" s="420"/>
      <c r="P238" s="399"/>
      <c r="Q238" s="402"/>
      <c r="R238" s="399"/>
      <c r="S238" s="345"/>
      <c r="T238" s="402"/>
      <c r="U238" s="345"/>
      <c r="V238" s="402"/>
      <c r="W238" s="345"/>
      <c r="X238" s="402"/>
      <c r="Y238" s="343"/>
      <c r="Z238" s="343"/>
      <c r="AA238" s="343"/>
      <c r="AB238" s="399"/>
      <c r="AC238" s="343"/>
      <c r="AD238" s="123"/>
    </row>
    <row r="239" spans="1:30" ht="18" customHeight="1">
      <c r="A239" s="90"/>
      <c r="B239" s="63"/>
      <c r="C239" s="108"/>
      <c r="D239" s="42"/>
      <c r="E239" s="43" t="s">
        <v>218</v>
      </c>
      <c r="F239" s="44" t="s">
        <v>235</v>
      </c>
      <c r="G239" s="65">
        <v>1</v>
      </c>
      <c r="H239" s="145"/>
      <c r="I239" s="146"/>
      <c r="J239" s="80">
        <v>62</v>
      </c>
      <c r="K239" s="87">
        <f t="shared" si="14"/>
        <v>0</v>
      </c>
      <c r="L239" s="87">
        <f t="shared" si="15"/>
        <v>0</v>
      </c>
      <c r="M239" s="46">
        <f t="shared" si="16"/>
        <v>0</v>
      </c>
      <c r="N239" s="402"/>
      <c r="O239" s="420"/>
      <c r="P239" s="399"/>
      <c r="Q239" s="402"/>
      <c r="R239" s="399"/>
      <c r="S239" s="345"/>
      <c r="T239" s="402"/>
      <c r="U239" s="345"/>
      <c r="V239" s="402"/>
      <c r="W239" s="345"/>
      <c r="X239" s="402"/>
      <c r="Y239" s="343"/>
      <c r="Z239" s="343"/>
      <c r="AA239" s="343"/>
      <c r="AB239" s="399"/>
      <c r="AC239" s="343"/>
      <c r="AD239" s="123"/>
    </row>
    <row r="240" spans="1:30" ht="18" customHeight="1">
      <c r="A240" s="121"/>
      <c r="B240" s="63"/>
      <c r="C240" s="108"/>
      <c r="D240" s="322">
        <v>50600129501</v>
      </c>
      <c r="E240" s="42" t="s">
        <v>410</v>
      </c>
      <c r="F240" s="93" t="s">
        <v>262</v>
      </c>
      <c r="G240" s="143">
        <v>2</v>
      </c>
      <c r="H240" s="144">
        <v>35</v>
      </c>
      <c r="I240" s="144">
        <v>0</v>
      </c>
      <c r="J240" s="320">
        <v>60</v>
      </c>
      <c r="K240" s="87">
        <f t="shared" ref="K240:K247" si="17"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87">
        <f t="shared" ref="L240:L247" si="18"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0</v>
      </c>
      <c r="M240" s="46">
        <f t="shared" ref="M240:M247" si="19">ROUND(IF(OR(LEFT(E240,2)="ĐA",LEFT(E240,2)="DA",LEFT(E240,5)="Đồ án",LEFT(E240,5)="Đồán "),J240*0.5,(IF(H240&gt;0,H240*K240,"0")+IF(I240&gt;0,(I240*0.75)*L240,"0"))),1)</f>
        <v>42</v>
      </c>
      <c r="N240" s="402"/>
      <c r="O240" s="420"/>
      <c r="P240" s="399"/>
      <c r="Q240" s="402"/>
      <c r="R240" s="399"/>
      <c r="S240" s="360"/>
      <c r="T240" s="402"/>
      <c r="U240" s="360"/>
      <c r="V240" s="402"/>
      <c r="W240" s="360"/>
      <c r="X240" s="402"/>
      <c r="Y240" s="343"/>
      <c r="Z240" s="343"/>
      <c r="AA240" s="343"/>
      <c r="AB240" s="399"/>
      <c r="AC240" s="343"/>
      <c r="AD240" s="123"/>
    </row>
    <row r="241" spans="1:30" s="206" customFormat="1" ht="18" customHeight="1">
      <c r="A241" s="121"/>
      <c r="B241" s="63"/>
      <c r="C241" s="108"/>
      <c r="D241" s="321">
        <v>50600129501</v>
      </c>
      <c r="E241" s="42" t="s">
        <v>478</v>
      </c>
      <c r="F241" s="93" t="s">
        <v>262</v>
      </c>
      <c r="G241" s="143">
        <v>2</v>
      </c>
      <c r="H241" s="144">
        <v>0</v>
      </c>
      <c r="I241" s="157">
        <v>40</v>
      </c>
      <c r="J241" s="320">
        <v>30</v>
      </c>
      <c r="K241" s="87">
        <f t="shared" si="17"/>
        <v>0</v>
      </c>
      <c r="L241" s="87">
        <f t="shared" si="18"/>
        <v>1.1000000000000001</v>
      </c>
      <c r="M241" s="46">
        <f t="shared" si="19"/>
        <v>33</v>
      </c>
      <c r="N241" s="402"/>
      <c r="O241" s="420"/>
      <c r="P241" s="399"/>
      <c r="Q241" s="402"/>
      <c r="R241" s="399"/>
      <c r="S241" s="360"/>
      <c r="T241" s="402"/>
      <c r="U241" s="360"/>
      <c r="V241" s="402"/>
      <c r="W241" s="360"/>
      <c r="X241" s="402"/>
      <c r="Y241" s="343"/>
      <c r="Z241" s="343"/>
      <c r="AA241" s="343"/>
      <c r="AB241" s="399"/>
      <c r="AC241" s="343"/>
      <c r="AD241" s="123"/>
    </row>
    <row r="242" spans="1:30" s="225" customFormat="1" ht="18" customHeight="1">
      <c r="A242" s="121"/>
      <c r="B242" s="63"/>
      <c r="C242" s="108"/>
      <c r="D242" s="321">
        <v>50600129501</v>
      </c>
      <c r="E242" s="42" t="s">
        <v>479</v>
      </c>
      <c r="F242" s="93" t="s">
        <v>262</v>
      </c>
      <c r="G242" s="143">
        <v>2</v>
      </c>
      <c r="H242" s="144">
        <v>0</v>
      </c>
      <c r="I242" s="157">
        <v>40</v>
      </c>
      <c r="J242" s="320">
        <v>30</v>
      </c>
      <c r="K242" s="87">
        <f t="shared" si="17"/>
        <v>0</v>
      </c>
      <c r="L242" s="87">
        <f t="shared" si="18"/>
        <v>1.1000000000000001</v>
      </c>
      <c r="M242" s="46">
        <f t="shared" si="19"/>
        <v>33</v>
      </c>
      <c r="N242" s="402"/>
      <c r="O242" s="420"/>
      <c r="P242" s="399"/>
      <c r="Q242" s="402"/>
      <c r="R242" s="399"/>
      <c r="S242" s="360"/>
      <c r="T242" s="402"/>
      <c r="U242" s="360"/>
      <c r="V242" s="402"/>
      <c r="W242" s="360"/>
      <c r="X242" s="402"/>
      <c r="Y242" s="343"/>
      <c r="Z242" s="343"/>
      <c r="AA242" s="343"/>
      <c r="AB242" s="399"/>
      <c r="AC242" s="343"/>
      <c r="AD242" s="123"/>
    </row>
    <row r="243" spans="1:30" s="206" customFormat="1" ht="18" customHeight="1">
      <c r="A243" s="121"/>
      <c r="B243" s="63"/>
      <c r="C243" s="108"/>
      <c r="D243" s="321">
        <v>21100119901</v>
      </c>
      <c r="E243" s="42" t="s">
        <v>161</v>
      </c>
      <c r="F243" s="93" t="s">
        <v>537</v>
      </c>
      <c r="G243" s="143">
        <v>2</v>
      </c>
      <c r="H243" s="144">
        <v>30</v>
      </c>
      <c r="I243" s="157">
        <v>0</v>
      </c>
      <c r="J243" s="320">
        <v>61</v>
      </c>
      <c r="K243" s="87">
        <f t="shared" si="17"/>
        <v>1.3</v>
      </c>
      <c r="L243" s="87">
        <f t="shared" si="18"/>
        <v>0</v>
      </c>
      <c r="M243" s="46">
        <f t="shared" si="19"/>
        <v>39</v>
      </c>
      <c r="N243" s="402"/>
      <c r="O243" s="420"/>
      <c r="P243" s="399"/>
      <c r="Q243" s="402"/>
      <c r="R243" s="399"/>
      <c r="S243" s="360"/>
      <c r="T243" s="402"/>
      <c r="U243" s="360"/>
      <c r="V243" s="402"/>
      <c r="W243" s="360"/>
      <c r="X243" s="402"/>
      <c r="Y243" s="343"/>
      <c r="Z243" s="343"/>
      <c r="AA243" s="343"/>
      <c r="AB243" s="399"/>
      <c r="AC243" s="343"/>
      <c r="AD243" s="123"/>
    </row>
    <row r="244" spans="1:30" s="273" customFormat="1" ht="18" customHeight="1">
      <c r="A244" s="121"/>
      <c r="B244" s="63"/>
      <c r="C244" s="108"/>
      <c r="D244" s="321">
        <v>21100119901</v>
      </c>
      <c r="E244" s="42" t="s">
        <v>535</v>
      </c>
      <c r="F244" s="93" t="s">
        <v>537</v>
      </c>
      <c r="G244" s="143">
        <v>2</v>
      </c>
      <c r="H244" s="144">
        <v>0</v>
      </c>
      <c r="I244" s="157">
        <v>60</v>
      </c>
      <c r="J244" s="320">
        <v>30</v>
      </c>
      <c r="K244" s="87">
        <f t="shared" si="17"/>
        <v>0</v>
      </c>
      <c r="L244" s="87">
        <f t="shared" si="18"/>
        <v>1.1000000000000001</v>
      </c>
      <c r="M244" s="46">
        <f t="shared" si="19"/>
        <v>49.5</v>
      </c>
      <c r="N244" s="402"/>
      <c r="O244" s="420"/>
      <c r="P244" s="399"/>
      <c r="Q244" s="402"/>
      <c r="R244" s="399"/>
      <c r="S244" s="360"/>
      <c r="T244" s="402"/>
      <c r="U244" s="360"/>
      <c r="V244" s="402"/>
      <c r="W244" s="360"/>
      <c r="X244" s="402"/>
      <c r="Y244" s="343"/>
      <c r="Z244" s="343"/>
      <c r="AA244" s="343"/>
      <c r="AB244" s="399"/>
      <c r="AC244" s="343"/>
      <c r="AD244" s="123"/>
    </row>
    <row r="245" spans="1:30" s="273" customFormat="1" ht="18" customHeight="1">
      <c r="A245" s="121"/>
      <c r="B245" s="63"/>
      <c r="C245" s="108"/>
      <c r="D245" s="321">
        <v>21100119901</v>
      </c>
      <c r="E245" s="42" t="s">
        <v>536</v>
      </c>
      <c r="F245" s="93" t="s">
        <v>537</v>
      </c>
      <c r="G245" s="143">
        <v>2</v>
      </c>
      <c r="H245" s="144">
        <v>0</v>
      </c>
      <c r="I245" s="157">
        <v>60</v>
      </c>
      <c r="J245" s="320">
        <v>31</v>
      </c>
      <c r="K245" s="87">
        <f t="shared" si="17"/>
        <v>0</v>
      </c>
      <c r="L245" s="87">
        <f t="shared" si="18"/>
        <v>1.1000000000000001</v>
      </c>
      <c r="M245" s="46">
        <f t="shared" si="19"/>
        <v>49.5</v>
      </c>
      <c r="N245" s="402"/>
      <c r="O245" s="420"/>
      <c r="P245" s="399"/>
      <c r="Q245" s="402"/>
      <c r="R245" s="399"/>
      <c r="S245" s="360"/>
      <c r="T245" s="402"/>
      <c r="U245" s="360"/>
      <c r="V245" s="402"/>
      <c r="W245" s="360"/>
      <c r="X245" s="402"/>
      <c r="Y245" s="343"/>
      <c r="Z245" s="343"/>
      <c r="AA245" s="343"/>
      <c r="AB245" s="399"/>
      <c r="AC245" s="343"/>
      <c r="AD245" s="123"/>
    </row>
    <row r="246" spans="1:30" ht="18" customHeight="1">
      <c r="A246" s="121"/>
      <c r="B246" s="63"/>
      <c r="C246" s="108"/>
      <c r="D246" s="321">
        <v>21100119926</v>
      </c>
      <c r="E246" s="42" t="s">
        <v>161</v>
      </c>
      <c r="F246" s="93" t="s">
        <v>538</v>
      </c>
      <c r="G246" s="143">
        <v>2</v>
      </c>
      <c r="H246" s="144">
        <v>30</v>
      </c>
      <c r="I246" s="157">
        <v>0</v>
      </c>
      <c r="J246" s="320"/>
      <c r="K246" s="87">
        <f t="shared" si="17"/>
        <v>0</v>
      </c>
      <c r="L246" s="87">
        <f t="shared" si="18"/>
        <v>0</v>
      </c>
      <c r="M246" s="46">
        <f t="shared" si="19"/>
        <v>0</v>
      </c>
      <c r="N246" s="402"/>
      <c r="O246" s="420"/>
      <c r="P246" s="399"/>
      <c r="Q246" s="402"/>
      <c r="R246" s="399"/>
      <c r="S246" s="360"/>
      <c r="T246" s="402"/>
      <c r="U246" s="360"/>
      <c r="V246" s="402"/>
      <c r="W246" s="360"/>
      <c r="X246" s="402"/>
      <c r="Y246" s="343"/>
      <c r="Z246" s="343"/>
      <c r="AA246" s="343"/>
      <c r="AB246" s="399"/>
      <c r="AC246" s="343"/>
      <c r="AD246" s="123"/>
    </row>
    <row r="247" spans="1:30" s="273" customFormat="1" ht="18" customHeight="1">
      <c r="A247" s="121"/>
      <c r="B247" s="63"/>
      <c r="C247" s="108"/>
      <c r="D247" s="321">
        <v>21100119926</v>
      </c>
      <c r="E247" s="42" t="s">
        <v>536</v>
      </c>
      <c r="F247" s="93" t="s">
        <v>538</v>
      </c>
      <c r="G247" s="143">
        <v>2</v>
      </c>
      <c r="H247" s="144">
        <v>0</v>
      </c>
      <c r="I247" s="157">
        <v>60</v>
      </c>
      <c r="J247" s="320"/>
      <c r="K247" s="87">
        <f t="shared" si="17"/>
        <v>0</v>
      </c>
      <c r="L247" s="87">
        <f t="shared" si="18"/>
        <v>0</v>
      </c>
      <c r="M247" s="46">
        <f t="shared" si="19"/>
        <v>0</v>
      </c>
      <c r="N247" s="402"/>
      <c r="O247" s="420"/>
      <c r="P247" s="399"/>
      <c r="Q247" s="402"/>
      <c r="R247" s="399"/>
      <c r="S247" s="360"/>
      <c r="T247" s="402"/>
      <c r="U247" s="360"/>
      <c r="V247" s="402"/>
      <c r="W247" s="360"/>
      <c r="X247" s="402"/>
      <c r="Y247" s="343"/>
      <c r="Z247" s="343"/>
      <c r="AA247" s="343"/>
      <c r="AB247" s="399"/>
      <c r="AC247" s="343"/>
      <c r="AD247" s="123"/>
    </row>
    <row r="248" spans="1:30" ht="18" customHeight="1">
      <c r="A248" s="121"/>
      <c r="B248" s="63"/>
      <c r="C248" s="108"/>
      <c r="D248" s="42"/>
      <c r="E248" s="43" t="s">
        <v>218</v>
      </c>
      <c r="F248" s="44" t="s">
        <v>235</v>
      </c>
      <c r="G248" s="65">
        <v>2</v>
      </c>
      <c r="H248" s="145"/>
      <c r="I248" s="146"/>
      <c r="J248" s="80">
        <v>62</v>
      </c>
      <c r="K248" s="87">
        <f t="shared" ref="K248" si="20">IF(OR(LEFT(E248,2)="ĐA",LEFT(E248,2)="DA",LEFT(E248,5)="Đồ án",LEFT(E248,5)="Đồán ",LEFT(E248,9)="Sinh hoạt",LEFT(E248,9)="sinh hoạt",LEFT(E248,6)="Cố vấn",LEFT(E248,6)="cố vấn",LEFT(E248,4)="cvht",LEFT(E248,4)="CVHT",LEFT(E248,4)="shcn",LEFT(E248,4)="SHCN"),0,(IF(AND(H248&gt;0,J248&gt;0),IF(J248&gt;60,1.3,IF(J248&gt;35,1.2,1)),0)))</f>
        <v>0</v>
      </c>
      <c r="L248" s="87">
        <f t="shared" ref="L248" si="21">IF(OR(LEFT(E248,2)="ĐA",LEFT(E248,2)="DA",LEFT(E248,5)="Đồ án",LEFT(E248,5)="Đồán "),0,IF(AND(J248&gt;0,I248&gt;0),IF(AND(OR(LEFT(E248,4)="GDQP",LEFT(E248,4)="gdqp",LEFT(E248,19)="Giáo dục quốc phòng"),J248&gt;50),1.3,IF(J248&gt;35,1.2,IF(J248&gt;29,1.1,1))),0))</f>
        <v>0</v>
      </c>
      <c r="M248" s="46">
        <f t="shared" ref="M248" si="22">ROUND(IF(OR(LEFT(E248,2)="ĐA",LEFT(E248,2)="DA",LEFT(E248,5)="Đồ án",LEFT(E248,5)="Đồán "),J248*0.5,(IF(H248&gt;0,H248*K248,"0")+IF(I248&gt;0,(I248*0.75)*L248,"0"))),1)</f>
        <v>0</v>
      </c>
      <c r="N248" s="402"/>
      <c r="O248" s="420"/>
      <c r="P248" s="399"/>
      <c r="Q248" s="402"/>
      <c r="R248" s="399"/>
      <c r="S248" s="360"/>
      <c r="T248" s="402"/>
      <c r="U248" s="360"/>
      <c r="V248" s="402"/>
      <c r="W248" s="360"/>
      <c r="X248" s="402"/>
      <c r="Y248" s="343"/>
      <c r="Z248" s="343"/>
      <c r="AA248" s="343"/>
      <c r="AB248" s="399"/>
      <c r="AC248" s="343"/>
      <c r="AD248" s="123"/>
    </row>
    <row r="249" spans="1:30" ht="18" hidden="1" customHeight="1">
      <c r="A249" s="90"/>
      <c r="B249" s="63"/>
      <c r="C249" s="108"/>
      <c r="D249" s="42"/>
      <c r="E249" s="316"/>
      <c r="F249" s="317"/>
      <c r="G249" s="65"/>
      <c r="H249" s="145"/>
      <c r="I249" s="146"/>
      <c r="J249" s="318"/>
      <c r="K249" s="274">
        <f t="shared" si="14"/>
        <v>0</v>
      </c>
      <c r="L249" s="274">
        <f t="shared" si="15"/>
        <v>0</v>
      </c>
      <c r="M249" s="319">
        <f t="shared" si="16"/>
        <v>0</v>
      </c>
      <c r="N249" s="402"/>
      <c r="O249" s="420"/>
      <c r="P249" s="399"/>
      <c r="Q249" s="402"/>
      <c r="R249" s="399"/>
      <c r="S249" s="345"/>
      <c r="T249" s="402"/>
      <c r="U249" s="345"/>
      <c r="V249" s="402"/>
      <c r="W249" s="345"/>
      <c r="X249" s="402"/>
      <c r="Y249" s="343"/>
      <c r="Z249" s="343"/>
      <c r="AA249" s="343"/>
      <c r="AB249" s="399"/>
      <c r="AC249" s="343"/>
      <c r="AD249" s="123"/>
    </row>
    <row r="250" spans="1:30" s="225" customFormat="1" ht="18" hidden="1" customHeight="1">
      <c r="A250" s="121"/>
      <c r="B250" s="63"/>
      <c r="C250" s="108"/>
      <c r="D250" s="42"/>
      <c r="E250" s="43"/>
      <c r="F250" s="44"/>
      <c r="G250" s="65"/>
      <c r="H250" s="145"/>
      <c r="I250" s="146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402"/>
      <c r="O250" s="420"/>
      <c r="P250" s="399"/>
      <c r="Q250" s="402"/>
      <c r="R250" s="399"/>
      <c r="S250" s="360"/>
      <c r="T250" s="402"/>
      <c r="U250" s="360"/>
      <c r="V250" s="402"/>
      <c r="W250" s="360"/>
      <c r="X250" s="402"/>
      <c r="Y250" s="343"/>
      <c r="Z250" s="343"/>
      <c r="AA250" s="343"/>
      <c r="AB250" s="399"/>
      <c r="AC250" s="343"/>
      <c r="AD250" s="123"/>
    </row>
    <row r="251" spans="1:30" ht="18" hidden="1" customHeight="1">
      <c r="A251" s="90"/>
      <c r="B251" s="107"/>
      <c r="C251" s="108"/>
      <c r="D251" s="42"/>
      <c r="E251" s="43"/>
      <c r="F251" s="44"/>
      <c r="G251" s="65"/>
      <c r="H251" s="145"/>
      <c r="I251" s="146"/>
      <c r="J251" s="80"/>
      <c r="K251" s="87">
        <f t="shared" si="14"/>
        <v>0</v>
      </c>
      <c r="L251" s="87">
        <f t="shared" si="15"/>
        <v>0</v>
      </c>
      <c r="M251" s="46">
        <f t="shared" si="16"/>
        <v>0</v>
      </c>
      <c r="N251" s="402"/>
      <c r="O251" s="420"/>
      <c r="P251" s="399"/>
      <c r="Q251" s="402"/>
      <c r="R251" s="399"/>
      <c r="S251" s="345"/>
      <c r="T251" s="402"/>
      <c r="U251" s="345"/>
      <c r="V251" s="402"/>
      <c r="W251" s="345"/>
      <c r="X251" s="402"/>
      <c r="Y251" s="343"/>
      <c r="Z251" s="343"/>
      <c r="AA251" s="343"/>
      <c r="AB251" s="399"/>
      <c r="AC251" s="343"/>
      <c r="AD251" s="123"/>
    </row>
    <row r="252" spans="1:30" ht="18" hidden="1" customHeight="1">
      <c r="A252" s="121"/>
      <c r="B252" s="122"/>
      <c r="C252" s="108"/>
      <c r="D252" s="42"/>
      <c r="E252" s="43"/>
      <c r="F252" s="44"/>
      <c r="G252" s="141"/>
      <c r="H252" s="145"/>
      <c r="I252" s="146"/>
      <c r="J252" s="80"/>
      <c r="K252" s="87">
        <f t="shared" si="14"/>
        <v>0</v>
      </c>
      <c r="L252" s="87">
        <f t="shared" si="15"/>
        <v>0</v>
      </c>
      <c r="M252" s="46">
        <f t="shared" si="16"/>
        <v>0</v>
      </c>
      <c r="N252" s="402"/>
      <c r="O252" s="420"/>
      <c r="P252" s="399"/>
      <c r="Q252" s="402"/>
      <c r="R252" s="399"/>
      <c r="S252" s="345"/>
      <c r="T252" s="402"/>
      <c r="U252" s="345"/>
      <c r="V252" s="402"/>
      <c r="W252" s="345"/>
      <c r="X252" s="402"/>
      <c r="Y252" s="343"/>
      <c r="Z252" s="343"/>
      <c r="AA252" s="343"/>
      <c r="AB252" s="399"/>
      <c r="AC252" s="343"/>
      <c r="AD252" s="123"/>
    </row>
    <row r="253" spans="1:30" ht="18" hidden="1" customHeight="1">
      <c r="A253" s="121"/>
      <c r="B253" s="122"/>
      <c r="C253" s="108"/>
      <c r="D253" s="42"/>
      <c r="E253" s="43"/>
      <c r="F253" s="44"/>
      <c r="G253" s="141"/>
      <c r="H253" s="145"/>
      <c r="I253" s="146"/>
      <c r="J253" s="80"/>
      <c r="K253" s="87">
        <f t="shared" si="14"/>
        <v>0</v>
      </c>
      <c r="L253" s="87">
        <f t="shared" si="15"/>
        <v>0</v>
      </c>
      <c r="M253" s="46">
        <f t="shared" si="16"/>
        <v>0</v>
      </c>
      <c r="N253" s="402"/>
      <c r="O253" s="420"/>
      <c r="P253" s="399"/>
      <c r="Q253" s="402"/>
      <c r="R253" s="399"/>
      <c r="S253" s="345"/>
      <c r="T253" s="402"/>
      <c r="U253" s="345"/>
      <c r="V253" s="402"/>
      <c r="W253" s="345"/>
      <c r="X253" s="402"/>
      <c r="Y253" s="343"/>
      <c r="Z253" s="343"/>
      <c r="AA253" s="343"/>
      <c r="AB253" s="399"/>
      <c r="AC253" s="343"/>
      <c r="AD253" s="123"/>
    </row>
    <row r="254" spans="1:30" ht="18" hidden="1" customHeight="1">
      <c r="A254" s="94"/>
      <c r="B254" s="95"/>
      <c r="C254" s="96"/>
      <c r="D254" s="42"/>
      <c r="E254" s="43"/>
      <c r="F254" s="44"/>
      <c r="G254" s="142"/>
      <c r="H254" s="151"/>
      <c r="I254" s="152"/>
      <c r="J254" s="80"/>
      <c r="K254" s="87">
        <f t="shared" si="14"/>
        <v>0</v>
      </c>
      <c r="L254" s="87">
        <f t="shared" si="15"/>
        <v>0</v>
      </c>
      <c r="M254" s="46">
        <f t="shared" si="16"/>
        <v>0</v>
      </c>
      <c r="N254" s="412"/>
      <c r="O254" s="421"/>
      <c r="P254" s="422"/>
      <c r="Q254" s="412"/>
      <c r="R254" s="399"/>
      <c r="S254" s="360"/>
      <c r="T254" s="402"/>
      <c r="U254" s="360"/>
      <c r="V254" s="402"/>
      <c r="W254" s="360"/>
      <c r="X254" s="402"/>
      <c r="Y254" s="343"/>
      <c r="Z254" s="343"/>
      <c r="AA254" s="343"/>
      <c r="AB254" s="399"/>
      <c r="AC254" s="343"/>
      <c r="AD254" s="123"/>
    </row>
    <row r="255" spans="1:30" ht="18" customHeight="1">
      <c r="A255" s="97">
        <v>13</v>
      </c>
      <c r="B255" s="100" t="s">
        <v>102</v>
      </c>
      <c r="C255" s="101" t="s">
        <v>43</v>
      </c>
      <c r="D255" s="42">
        <v>41000092501</v>
      </c>
      <c r="E255" s="43" t="s">
        <v>182</v>
      </c>
      <c r="F255" s="44" t="s">
        <v>159</v>
      </c>
      <c r="G255" s="65">
        <v>1</v>
      </c>
      <c r="H255" s="151">
        <v>45</v>
      </c>
      <c r="I255" s="153">
        <v>30</v>
      </c>
      <c r="J255" s="80">
        <v>30</v>
      </c>
      <c r="K255" s="87">
        <f t="shared" si="14"/>
        <v>1</v>
      </c>
      <c r="L255" s="87">
        <f t="shared" si="15"/>
        <v>1.1000000000000001</v>
      </c>
      <c r="M255" s="46">
        <f t="shared" si="16"/>
        <v>69.8</v>
      </c>
      <c r="N255" s="401">
        <v>67.5</v>
      </c>
      <c r="O255" s="419"/>
      <c r="P255" s="398">
        <f>SUM(M255:M274)+N255+O274</f>
        <v>838.8</v>
      </c>
      <c r="Q255" s="401" t="s">
        <v>138</v>
      </c>
      <c r="R255" s="398">
        <v>56</v>
      </c>
      <c r="S255" s="367" t="s">
        <v>100</v>
      </c>
      <c r="T255" s="401" t="s">
        <v>100</v>
      </c>
      <c r="U255" s="367" t="s">
        <v>139</v>
      </c>
      <c r="V255" s="401">
        <v>112</v>
      </c>
      <c r="W255" s="367">
        <v>56</v>
      </c>
      <c r="X255" s="401">
        <v>56</v>
      </c>
      <c r="Y255" s="374">
        <f>ROUND((P255-T255),1)</f>
        <v>388.8</v>
      </c>
      <c r="Z255" s="357">
        <f>IF(OR(SUM(V255:V274)="",SUM(Q255:Q274)=""),0,IF(OR(SUM(U255:U274)=320,SUM(V255:V274)&gt;0),ROUND((SUM(Q255:Q274)-SUM(V255:V274)),1),0))</f>
        <v>-112</v>
      </c>
      <c r="AA255" s="357">
        <f>IF(OR(SUM(X255:X274)="",SUM(R255:R274)=""),0,IF(OR(SUM(W255:W274)=160,SUM(X255:X274)&gt;0),ROUND((SUM(R255:R274)-SUM(X255:X274)),1),0))</f>
        <v>0</v>
      </c>
      <c r="AB255" s="398"/>
      <c r="AC255" s="371">
        <f>SUM(Y255:AA274)</f>
        <v>276.8</v>
      </c>
      <c r="AD255" s="83"/>
    </row>
    <row r="256" spans="1:30" ht="18" customHeight="1">
      <c r="A256" s="98"/>
      <c r="B256" s="99"/>
      <c r="C256" s="85"/>
      <c r="D256" s="42">
        <v>71400119918</v>
      </c>
      <c r="E256" s="43" t="s">
        <v>161</v>
      </c>
      <c r="F256" s="44" t="s">
        <v>215</v>
      </c>
      <c r="G256" s="65">
        <v>1</v>
      </c>
      <c r="H256" s="151">
        <v>30</v>
      </c>
      <c r="I256" s="152">
        <v>60</v>
      </c>
      <c r="J256" s="80">
        <v>44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402"/>
      <c r="O256" s="420"/>
      <c r="P256" s="399"/>
      <c r="Q256" s="402"/>
      <c r="R256" s="399"/>
      <c r="S256" s="345"/>
      <c r="T256" s="402"/>
      <c r="U256" s="345"/>
      <c r="V256" s="402"/>
      <c r="W256" s="345"/>
      <c r="X256" s="402"/>
      <c r="Y256" s="343"/>
      <c r="Z256" s="343"/>
      <c r="AA256" s="343"/>
      <c r="AB256" s="399"/>
      <c r="AC256" s="343"/>
      <c r="AD256" s="83"/>
    </row>
    <row r="257" spans="1:30" ht="18" customHeight="1">
      <c r="A257" s="98"/>
      <c r="B257" s="99"/>
      <c r="C257" s="85"/>
      <c r="D257" s="42">
        <v>21100134201</v>
      </c>
      <c r="E257" s="43" t="s">
        <v>182</v>
      </c>
      <c r="F257" s="44" t="s">
        <v>189</v>
      </c>
      <c r="G257" s="65">
        <v>1</v>
      </c>
      <c r="H257" s="151">
        <v>30</v>
      </c>
      <c r="I257" s="152">
        <v>60</v>
      </c>
      <c r="J257" s="80">
        <v>28</v>
      </c>
      <c r="K257" s="87">
        <f t="shared" si="14"/>
        <v>1</v>
      </c>
      <c r="L257" s="87">
        <f t="shared" si="15"/>
        <v>1</v>
      </c>
      <c r="M257" s="46">
        <f t="shared" si="16"/>
        <v>75</v>
      </c>
      <c r="N257" s="402"/>
      <c r="O257" s="420"/>
      <c r="P257" s="399"/>
      <c r="Q257" s="402"/>
      <c r="R257" s="399"/>
      <c r="S257" s="345"/>
      <c r="T257" s="402"/>
      <c r="U257" s="345"/>
      <c r="V257" s="402"/>
      <c r="W257" s="345"/>
      <c r="X257" s="402"/>
      <c r="Y257" s="343"/>
      <c r="Z257" s="343"/>
      <c r="AA257" s="343"/>
      <c r="AB257" s="399"/>
      <c r="AC257" s="343"/>
      <c r="AD257" s="83"/>
    </row>
    <row r="258" spans="1:30" ht="18" customHeight="1">
      <c r="A258" s="98"/>
      <c r="B258" s="99"/>
      <c r="C258" s="85"/>
      <c r="D258" s="42">
        <v>21100015201</v>
      </c>
      <c r="E258" s="43" t="s">
        <v>182</v>
      </c>
      <c r="F258" s="44" t="s">
        <v>216</v>
      </c>
      <c r="G258" s="65">
        <v>1</v>
      </c>
      <c r="H258" s="151">
        <v>45</v>
      </c>
      <c r="I258" s="152">
        <v>30</v>
      </c>
      <c r="J258" s="80">
        <v>22</v>
      </c>
      <c r="K258" s="87">
        <f t="shared" si="14"/>
        <v>1</v>
      </c>
      <c r="L258" s="87">
        <f t="shared" si="15"/>
        <v>1</v>
      </c>
      <c r="M258" s="46">
        <f t="shared" si="16"/>
        <v>67.5</v>
      </c>
      <c r="N258" s="402"/>
      <c r="O258" s="420"/>
      <c r="P258" s="399"/>
      <c r="Q258" s="402"/>
      <c r="R258" s="399"/>
      <c r="S258" s="345"/>
      <c r="T258" s="402"/>
      <c r="U258" s="345"/>
      <c r="V258" s="402"/>
      <c r="W258" s="345"/>
      <c r="X258" s="402"/>
      <c r="Y258" s="343"/>
      <c r="Z258" s="343"/>
      <c r="AA258" s="343"/>
      <c r="AB258" s="399"/>
      <c r="AC258" s="343"/>
      <c r="AD258" s="83"/>
    </row>
    <row r="259" spans="1:30" ht="18" customHeight="1">
      <c r="A259" s="98"/>
      <c r="B259" s="99"/>
      <c r="C259" s="85"/>
      <c r="D259" s="42" t="s">
        <v>217</v>
      </c>
      <c r="E259" s="43" t="s">
        <v>218</v>
      </c>
      <c r="F259" s="44" t="s">
        <v>146</v>
      </c>
      <c r="G259" s="65">
        <v>1</v>
      </c>
      <c r="H259" s="151"/>
      <c r="I259" s="152"/>
      <c r="J259" s="80"/>
      <c r="K259" s="87">
        <f t="shared" si="14"/>
        <v>0</v>
      </c>
      <c r="L259" s="87">
        <f t="shared" si="15"/>
        <v>0</v>
      </c>
      <c r="M259" s="46">
        <f t="shared" si="16"/>
        <v>0</v>
      </c>
      <c r="N259" s="402"/>
      <c r="O259" s="420"/>
      <c r="P259" s="399"/>
      <c r="Q259" s="402"/>
      <c r="R259" s="399"/>
      <c r="S259" s="345"/>
      <c r="T259" s="402"/>
      <c r="U259" s="345"/>
      <c r="V259" s="402"/>
      <c r="W259" s="345"/>
      <c r="X259" s="402"/>
      <c r="Y259" s="343"/>
      <c r="Z259" s="343"/>
      <c r="AA259" s="343"/>
      <c r="AB259" s="399"/>
      <c r="AC259" s="343"/>
      <c r="AD259" s="83"/>
    </row>
    <row r="260" spans="1:30" s="225" customFormat="1" ht="18" customHeight="1">
      <c r="A260" s="124"/>
      <c r="B260" s="99"/>
      <c r="C260" s="85"/>
      <c r="D260" s="42"/>
      <c r="E260" s="43" t="s">
        <v>161</v>
      </c>
      <c r="F260" s="44" t="s">
        <v>383</v>
      </c>
      <c r="G260" s="65">
        <v>2</v>
      </c>
      <c r="H260" s="151">
        <v>30</v>
      </c>
      <c r="I260" s="152">
        <v>60</v>
      </c>
      <c r="J260" s="80">
        <v>43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402"/>
      <c r="O260" s="420"/>
      <c r="P260" s="399"/>
      <c r="Q260" s="402"/>
      <c r="R260" s="399"/>
      <c r="S260" s="360"/>
      <c r="T260" s="402"/>
      <c r="U260" s="360"/>
      <c r="V260" s="402"/>
      <c r="W260" s="360"/>
      <c r="X260" s="402"/>
      <c r="Y260" s="343"/>
      <c r="Z260" s="343"/>
      <c r="AA260" s="343"/>
      <c r="AB260" s="399"/>
      <c r="AC260" s="343"/>
      <c r="AD260" s="83"/>
    </row>
    <row r="261" spans="1:30" s="225" customFormat="1" ht="18" customHeight="1">
      <c r="A261" s="124"/>
      <c r="B261" s="99"/>
      <c r="C261" s="85"/>
      <c r="D261" s="42"/>
      <c r="E261" s="43" t="s">
        <v>161</v>
      </c>
      <c r="F261" s="44" t="s">
        <v>384</v>
      </c>
      <c r="G261" s="65">
        <v>2</v>
      </c>
      <c r="H261" s="151">
        <v>30</v>
      </c>
      <c r="I261" s="152">
        <v>60</v>
      </c>
      <c r="J261" s="80">
        <v>43</v>
      </c>
      <c r="K261" s="87">
        <f t="shared" si="14"/>
        <v>1.2</v>
      </c>
      <c r="L261" s="87">
        <f t="shared" si="15"/>
        <v>1.2</v>
      </c>
      <c r="M261" s="46">
        <f t="shared" si="16"/>
        <v>90</v>
      </c>
      <c r="N261" s="402"/>
      <c r="O261" s="420"/>
      <c r="P261" s="399"/>
      <c r="Q261" s="402"/>
      <c r="R261" s="399"/>
      <c r="S261" s="360"/>
      <c r="T261" s="402"/>
      <c r="U261" s="360"/>
      <c r="V261" s="402"/>
      <c r="W261" s="360"/>
      <c r="X261" s="402"/>
      <c r="Y261" s="343"/>
      <c r="Z261" s="343"/>
      <c r="AA261" s="343"/>
      <c r="AB261" s="399"/>
      <c r="AC261" s="343"/>
      <c r="AD261" s="83"/>
    </row>
    <row r="262" spans="1:30" s="225" customFormat="1" ht="18" customHeight="1">
      <c r="A262" s="124"/>
      <c r="B262" s="99"/>
      <c r="C262" s="85"/>
      <c r="D262" s="42"/>
      <c r="E262" s="43" t="s">
        <v>182</v>
      </c>
      <c r="F262" s="44" t="s">
        <v>146</v>
      </c>
      <c r="G262" s="65">
        <v>2</v>
      </c>
      <c r="H262" s="151">
        <v>30</v>
      </c>
      <c r="I262" s="152">
        <v>60</v>
      </c>
      <c r="J262" s="80">
        <v>50</v>
      </c>
      <c r="K262" s="87">
        <f t="shared" si="14"/>
        <v>1.2</v>
      </c>
      <c r="L262" s="87">
        <f t="shared" si="15"/>
        <v>1.2</v>
      </c>
      <c r="M262" s="46">
        <f t="shared" si="16"/>
        <v>90</v>
      </c>
      <c r="N262" s="402"/>
      <c r="O262" s="420"/>
      <c r="P262" s="399"/>
      <c r="Q262" s="402"/>
      <c r="R262" s="399"/>
      <c r="S262" s="360"/>
      <c r="T262" s="402"/>
      <c r="U262" s="360"/>
      <c r="V262" s="402"/>
      <c r="W262" s="360"/>
      <c r="X262" s="402"/>
      <c r="Y262" s="343"/>
      <c r="Z262" s="343"/>
      <c r="AA262" s="343"/>
      <c r="AB262" s="399"/>
      <c r="AC262" s="343"/>
      <c r="AD262" s="83"/>
    </row>
    <row r="263" spans="1:30" s="225" customFormat="1" ht="18" customHeight="1">
      <c r="A263" s="124"/>
      <c r="B263" s="99"/>
      <c r="C263" s="85"/>
      <c r="D263" s="42"/>
      <c r="E263" s="43" t="s">
        <v>182</v>
      </c>
      <c r="F263" s="44" t="s">
        <v>232</v>
      </c>
      <c r="G263" s="65">
        <v>2</v>
      </c>
      <c r="H263" s="151">
        <v>30</v>
      </c>
      <c r="I263" s="152">
        <v>60</v>
      </c>
      <c r="J263" s="80">
        <v>50</v>
      </c>
      <c r="K263" s="87">
        <f t="shared" si="14"/>
        <v>1.2</v>
      </c>
      <c r="L263" s="87">
        <f t="shared" si="15"/>
        <v>1.2</v>
      </c>
      <c r="M263" s="46">
        <f t="shared" si="16"/>
        <v>90</v>
      </c>
      <c r="N263" s="402"/>
      <c r="O263" s="420"/>
      <c r="P263" s="399"/>
      <c r="Q263" s="402"/>
      <c r="R263" s="399"/>
      <c r="S263" s="360"/>
      <c r="T263" s="402"/>
      <c r="U263" s="360"/>
      <c r="V263" s="402"/>
      <c r="W263" s="360"/>
      <c r="X263" s="402"/>
      <c r="Y263" s="343"/>
      <c r="Z263" s="343"/>
      <c r="AA263" s="343"/>
      <c r="AB263" s="399"/>
      <c r="AC263" s="343"/>
      <c r="AD263" s="83"/>
    </row>
    <row r="264" spans="1:30" s="225" customFormat="1" ht="18" customHeight="1">
      <c r="A264" s="124"/>
      <c r="B264" s="99"/>
      <c r="C264" s="85"/>
      <c r="D264" s="42"/>
      <c r="E264" s="43" t="s">
        <v>182</v>
      </c>
      <c r="F264" s="44" t="s">
        <v>167</v>
      </c>
      <c r="G264" s="65">
        <v>2</v>
      </c>
      <c r="H264" s="151">
        <v>30</v>
      </c>
      <c r="I264" s="154">
        <v>60</v>
      </c>
      <c r="J264" s="80">
        <v>50</v>
      </c>
      <c r="K264" s="87">
        <f t="shared" si="14"/>
        <v>1.2</v>
      </c>
      <c r="L264" s="87">
        <f t="shared" si="15"/>
        <v>1.2</v>
      </c>
      <c r="M264" s="46">
        <f t="shared" si="16"/>
        <v>90</v>
      </c>
      <c r="N264" s="402"/>
      <c r="O264" s="420"/>
      <c r="P264" s="399"/>
      <c r="Q264" s="402"/>
      <c r="R264" s="399"/>
      <c r="S264" s="360"/>
      <c r="T264" s="402"/>
      <c r="U264" s="360"/>
      <c r="V264" s="402"/>
      <c r="W264" s="360"/>
      <c r="X264" s="402"/>
      <c r="Y264" s="343"/>
      <c r="Z264" s="343"/>
      <c r="AA264" s="343"/>
      <c r="AB264" s="399"/>
      <c r="AC264" s="343"/>
      <c r="AD264" s="83"/>
    </row>
    <row r="265" spans="1:30" s="225" customFormat="1" ht="18" customHeight="1">
      <c r="A265" s="124"/>
      <c r="B265" s="99"/>
      <c r="C265" s="85"/>
      <c r="D265" s="42"/>
      <c r="E265" s="254" t="s">
        <v>393</v>
      </c>
      <c r="F265" s="255" t="s">
        <v>189</v>
      </c>
      <c r="G265" s="251">
        <v>2</v>
      </c>
      <c r="H265" s="258"/>
      <c r="I265" s="259"/>
      <c r="J265" s="253">
        <v>38</v>
      </c>
      <c r="K265" s="87">
        <f t="shared" si="14"/>
        <v>0</v>
      </c>
      <c r="L265" s="87">
        <f t="shared" si="15"/>
        <v>0</v>
      </c>
      <c r="M265" s="46">
        <f t="shared" si="16"/>
        <v>19</v>
      </c>
      <c r="N265" s="402"/>
      <c r="O265" s="420"/>
      <c r="P265" s="399"/>
      <c r="Q265" s="402"/>
      <c r="R265" s="399"/>
      <c r="S265" s="360"/>
      <c r="T265" s="402"/>
      <c r="U265" s="360"/>
      <c r="V265" s="402"/>
      <c r="W265" s="360"/>
      <c r="X265" s="402"/>
      <c r="Y265" s="343"/>
      <c r="Z265" s="343"/>
      <c r="AA265" s="343"/>
      <c r="AB265" s="399"/>
      <c r="AC265" s="343"/>
      <c r="AD265" s="83"/>
    </row>
    <row r="266" spans="1:30" s="225" customFormat="1" ht="18" hidden="1" customHeight="1">
      <c r="A266" s="124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4"/>
        <v>0</v>
      </c>
      <c r="L266" s="87">
        <f t="shared" si="15"/>
        <v>0</v>
      </c>
      <c r="M266" s="46">
        <f t="shared" si="16"/>
        <v>0</v>
      </c>
      <c r="N266" s="402"/>
      <c r="O266" s="420"/>
      <c r="P266" s="399"/>
      <c r="Q266" s="402"/>
      <c r="R266" s="399"/>
      <c r="S266" s="360"/>
      <c r="T266" s="402"/>
      <c r="U266" s="360"/>
      <c r="V266" s="402"/>
      <c r="W266" s="360"/>
      <c r="X266" s="402"/>
      <c r="Y266" s="343"/>
      <c r="Z266" s="343"/>
      <c r="AA266" s="343"/>
      <c r="AB266" s="399"/>
      <c r="AC266" s="343"/>
      <c r="AD266" s="83"/>
    </row>
    <row r="267" spans="1:30" s="225" customFormat="1" ht="18" hidden="1" customHeight="1">
      <c r="A267" s="124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4"/>
        <v>0</v>
      </c>
      <c r="L267" s="87">
        <f t="shared" si="15"/>
        <v>0</v>
      </c>
      <c r="M267" s="46">
        <f t="shared" si="16"/>
        <v>0</v>
      </c>
      <c r="N267" s="402"/>
      <c r="O267" s="420"/>
      <c r="P267" s="399"/>
      <c r="Q267" s="402"/>
      <c r="R267" s="399"/>
      <c r="S267" s="360"/>
      <c r="T267" s="402"/>
      <c r="U267" s="360"/>
      <c r="V267" s="402"/>
      <c r="W267" s="360"/>
      <c r="X267" s="402"/>
      <c r="Y267" s="343"/>
      <c r="Z267" s="343"/>
      <c r="AA267" s="343"/>
      <c r="AB267" s="399"/>
      <c r="AC267" s="343"/>
      <c r="AD267" s="83"/>
    </row>
    <row r="268" spans="1:30" s="225" customFormat="1" ht="18" hidden="1" customHeight="1">
      <c r="A268" s="124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4"/>
        <v>0</v>
      </c>
      <c r="L268" s="87">
        <f t="shared" si="15"/>
        <v>0</v>
      </c>
      <c r="M268" s="46">
        <f t="shared" si="16"/>
        <v>0</v>
      </c>
      <c r="N268" s="402"/>
      <c r="O268" s="420"/>
      <c r="P268" s="399"/>
      <c r="Q268" s="402"/>
      <c r="R268" s="399"/>
      <c r="S268" s="360"/>
      <c r="T268" s="402"/>
      <c r="U268" s="360"/>
      <c r="V268" s="402"/>
      <c r="W268" s="360"/>
      <c r="X268" s="402"/>
      <c r="Y268" s="343"/>
      <c r="Z268" s="343"/>
      <c r="AA268" s="343"/>
      <c r="AB268" s="399"/>
      <c r="AC268" s="343"/>
      <c r="AD268" s="83"/>
    </row>
    <row r="269" spans="1:30" s="225" customFormat="1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ref="K269:K332" si="23">IF(OR(LEFT(E269,2)="ĐA",LEFT(E269,2)="DA",LEFT(E269,5)="Đồ án",LEFT(E269,5)="Đồán ",LEFT(E269,9)="Sinh hoạt",LEFT(E269,9)="sinh hoạt",LEFT(E269,6)="Cố vấn",LEFT(E269,6)="cố vấn",LEFT(E269,4)="cvht",LEFT(E269,4)="CVHT",LEFT(E269,4)="shcn",LEFT(E269,4)="SHCN"),0,(IF(AND(H269&gt;0,J269&gt;0),IF(J269&gt;60,1.3,IF(J269&gt;35,1.2,1)),0)))</f>
        <v>0</v>
      </c>
      <c r="L269" s="87">
        <f t="shared" ref="L269:L332" si="24">IF(OR(LEFT(E269,2)="ĐA",LEFT(E269,2)="DA",LEFT(E269,5)="Đồ án",LEFT(E269,5)="Đồán "),0,IF(AND(J269&gt;0,I269&gt;0),IF(AND(OR(LEFT(E269,4)="GDQP",LEFT(E269,4)="gdqp",LEFT(E269,19)="Giáo dục quốc phòng"),J269&gt;50),1.3,IF(J269&gt;35,1.2,IF(J269&gt;29,1.1,1))),0))</f>
        <v>0</v>
      </c>
      <c r="M269" s="46">
        <f t="shared" ref="M269:M332" si="25">ROUND(IF(OR(LEFT(E269,2)="ĐA",LEFT(E269,2)="DA",LEFT(E269,5)="Đồ án",LEFT(E269,5)="Đồán "),J269*0.5,(IF(H269&gt;0,H269*K269,"0")+IF(I269&gt;0,(I269*0.75)*L269,"0"))),1)</f>
        <v>0</v>
      </c>
      <c r="N269" s="402"/>
      <c r="O269" s="420"/>
      <c r="P269" s="399"/>
      <c r="Q269" s="402"/>
      <c r="R269" s="399"/>
      <c r="S269" s="360"/>
      <c r="T269" s="402"/>
      <c r="U269" s="360"/>
      <c r="V269" s="402"/>
      <c r="W269" s="360"/>
      <c r="X269" s="402"/>
      <c r="Y269" s="343"/>
      <c r="Z269" s="343"/>
      <c r="AA269" s="343"/>
      <c r="AB269" s="399"/>
      <c r="AC269" s="343"/>
      <c r="AD269" s="83"/>
    </row>
    <row r="270" spans="1:30" ht="18" hidden="1" customHeight="1">
      <c r="A270" s="98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23"/>
        <v>0</v>
      </c>
      <c r="L270" s="87">
        <f t="shared" si="24"/>
        <v>0</v>
      </c>
      <c r="M270" s="46">
        <f t="shared" si="25"/>
        <v>0</v>
      </c>
      <c r="N270" s="402"/>
      <c r="O270" s="420"/>
      <c r="P270" s="399"/>
      <c r="Q270" s="402"/>
      <c r="R270" s="399"/>
      <c r="S270" s="345"/>
      <c r="T270" s="402"/>
      <c r="U270" s="345"/>
      <c r="V270" s="402"/>
      <c r="W270" s="345"/>
      <c r="X270" s="402"/>
      <c r="Y270" s="343"/>
      <c r="Z270" s="343"/>
      <c r="AA270" s="343"/>
      <c r="AB270" s="399"/>
      <c r="AC270" s="343"/>
      <c r="AD270" s="83"/>
    </row>
    <row r="271" spans="1:30" ht="18" hidden="1" customHeight="1">
      <c r="A271" s="98"/>
      <c r="B271" s="99"/>
      <c r="C271" s="85"/>
      <c r="D271" s="42"/>
      <c r="E271" s="43"/>
      <c r="F271" s="44"/>
      <c r="G271" s="65"/>
      <c r="H271" s="151"/>
      <c r="I271" s="152"/>
      <c r="J271" s="80"/>
      <c r="K271" s="87">
        <f t="shared" si="23"/>
        <v>0</v>
      </c>
      <c r="L271" s="87">
        <f t="shared" si="24"/>
        <v>0</v>
      </c>
      <c r="M271" s="46">
        <f t="shared" si="25"/>
        <v>0</v>
      </c>
      <c r="N271" s="402"/>
      <c r="O271" s="420"/>
      <c r="P271" s="399"/>
      <c r="Q271" s="402"/>
      <c r="R271" s="399"/>
      <c r="S271" s="345"/>
      <c r="T271" s="402"/>
      <c r="U271" s="345"/>
      <c r="V271" s="402"/>
      <c r="W271" s="345"/>
      <c r="X271" s="402"/>
      <c r="Y271" s="343"/>
      <c r="Z271" s="343"/>
      <c r="AA271" s="343"/>
      <c r="AB271" s="399"/>
      <c r="AC271" s="343"/>
      <c r="AD271" s="83"/>
    </row>
    <row r="272" spans="1:30" ht="18" hidden="1" customHeight="1">
      <c r="A272" s="98"/>
      <c r="B272" s="99"/>
      <c r="C272" s="85"/>
      <c r="D272" s="42"/>
      <c r="E272" s="43"/>
      <c r="F272" s="44"/>
      <c r="G272" s="65"/>
      <c r="H272" s="151"/>
      <c r="I272" s="152"/>
      <c r="J272" s="80"/>
      <c r="K272" s="87">
        <f t="shared" si="23"/>
        <v>0</v>
      </c>
      <c r="L272" s="87">
        <f t="shared" si="24"/>
        <v>0</v>
      </c>
      <c r="M272" s="46">
        <f t="shared" si="25"/>
        <v>0</v>
      </c>
      <c r="N272" s="402"/>
      <c r="O272" s="420"/>
      <c r="P272" s="399"/>
      <c r="Q272" s="402"/>
      <c r="R272" s="399"/>
      <c r="S272" s="345"/>
      <c r="T272" s="402"/>
      <c r="U272" s="345"/>
      <c r="V272" s="402"/>
      <c r="W272" s="345"/>
      <c r="X272" s="402"/>
      <c r="Y272" s="343"/>
      <c r="Z272" s="343"/>
      <c r="AA272" s="343"/>
      <c r="AB272" s="399"/>
      <c r="AC272" s="343"/>
      <c r="AD272" s="83"/>
    </row>
    <row r="273" spans="1:30" ht="18" hidden="1" customHeight="1">
      <c r="A273" s="124"/>
      <c r="B273" s="99"/>
      <c r="C273" s="85"/>
      <c r="D273" s="42"/>
      <c r="E273" s="43"/>
      <c r="F273" s="44"/>
      <c r="G273" s="65"/>
      <c r="H273" s="151"/>
      <c r="I273" s="152"/>
      <c r="J273" s="80"/>
      <c r="K273" s="87">
        <f t="shared" si="23"/>
        <v>0</v>
      </c>
      <c r="L273" s="87">
        <f t="shared" si="24"/>
        <v>0</v>
      </c>
      <c r="M273" s="46">
        <f t="shared" si="25"/>
        <v>0</v>
      </c>
      <c r="N273" s="402"/>
      <c r="O273" s="420"/>
      <c r="P273" s="399"/>
      <c r="Q273" s="402"/>
      <c r="R273" s="399"/>
      <c r="S273" s="360"/>
      <c r="T273" s="402"/>
      <c r="U273" s="360"/>
      <c r="V273" s="402"/>
      <c r="W273" s="360"/>
      <c r="X273" s="402"/>
      <c r="Y273" s="343"/>
      <c r="Z273" s="343"/>
      <c r="AA273" s="343"/>
      <c r="AB273" s="399"/>
      <c r="AC273" s="343"/>
      <c r="AD273" s="83"/>
    </row>
    <row r="274" spans="1:30" ht="18" hidden="1" customHeight="1">
      <c r="A274" s="124"/>
      <c r="B274" s="99"/>
      <c r="C274" s="85"/>
      <c r="D274" s="42"/>
      <c r="E274" s="43"/>
      <c r="F274" s="44"/>
      <c r="G274" s="65"/>
      <c r="H274" s="151"/>
      <c r="I274" s="154"/>
      <c r="J274" s="80"/>
      <c r="K274" s="87">
        <f t="shared" si="23"/>
        <v>0</v>
      </c>
      <c r="L274" s="87">
        <f t="shared" si="24"/>
        <v>0</v>
      </c>
      <c r="M274" s="46">
        <f t="shared" si="25"/>
        <v>0</v>
      </c>
      <c r="N274" s="402"/>
      <c r="O274" s="420"/>
      <c r="P274" s="399"/>
      <c r="Q274" s="402"/>
      <c r="R274" s="399"/>
      <c r="S274" s="360"/>
      <c r="T274" s="402"/>
      <c r="U274" s="360"/>
      <c r="V274" s="402"/>
      <c r="W274" s="360"/>
      <c r="X274" s="402"/>
      <c r="Y274" s="343"/>
      <c r="Z274" s="343"/>
      <c r="AA274" s="343"/>
      <c r="AB274" s="399"/>
      <c r="AC274" s="343"/>
      <c r="AD274" s="83"/>
    </row>
    <row r="275" spans="1:30" ht="18" customHeight="1">
      <c r="A275" s="97">
        <v>14</v>
      </c>
      <c r="B275" s="100" t="s">
        <v>103</v>
      </c>
      <c r="C275" s="101" t="s">
        <v>44</v>
      </c>
      <c r="D275" s="42">
        <v>20200002201</v>
      </c>
      <c r="E275" s="43" t="s">
        <v>314</v>
      </c>
      <c r="F275" s="44" t="s">
        <v>315</v>
      </c>
      <c r="G275" s="65">
        <v>1</v>
      </c>
      <c r="H275" s="155">
        <v>30</v>
      </c>
      <c r="I275" s="156"/>
      <c r="J275" s="80">
        <v>58</v>
      </c>
      <c r="K275" s="87">
        <f t="shared" si="23"/>
        <v>1.2</v>
      </c>
      <c r="L275" s="87">
        <f t="shared" si="24"/>
        <v>0</v>
      </c>
      <c r="M275" s="46">
        <f t="shared" si="25"/>
        <v>36</v>
      </c>
      <c r="N275" s="401">
        <v>67.5</v>
      </c>
      <c r="O275" s="419">
        <v>0</v>
      </c>
      <c r="P275" s="398">
        <f>SUM(M275:M292)+N255+O255</f>
        <v>867.19999999999993</v>
      </c>
      <c r="Q275" s="401" t="s">
        <v>138</v>
      </c>
      <c r="R275" s="398">
        <v>50</v>
      </c>
      <c r="S275" s="367" t="s">
        <v>100</v>
      </c>
      <c r="T275" s="401" t="s">
        <v>100</v>
      </c>
      <c r="U275" s="367" t="s">
        <v>139</v>
      </c>
      <c r="V275" s="401">
        <v>112</v>
      </c>
      <c r="W275" s="367">
        <v>56</v>
      </c>
      <c r="X275" s="401">
        <v>56</v>
      </c>
      <c r="Y275" s="374">
        <f>ROUND((P275-T275),1)</f>
        <v>417.2</v>
      </c>
      <c r="Z275" s="357">
        <f>IF(OR(SUM(V275:V294)="",SUM(Q275:Q294)=""),0,IF(OR(SUM(U275:U294)=320,SUM(V275:V294)&gt;0),ROUND((SUM(Q275:Q294)-SUM(V275:V294)),1),0))</f>
        <v>-112</v>
      </c>
      <c r="AA275" s="357">
        <f>IF(OR(SUM(X275:X294)="",SUM(R275:R294)=""),0,IF(OR(SUM(W275:W294)=160,SUM(X275:X294)&gt;0),ROUND((SUM(R275:R294)-SUM(X275:X294)),1),0))</f>
        <v>-6</v>
      </c>
      <c r="AB275" s="398"/>
      <c r="AC275" s="371">
        <f>SUM(Y275:AA294)</f>
        <v>299.2</v>
      </c>
      <c r="AD275" s="102"/>
    </row>
    <row r="276" spans="1:30" s="225" customFormat="1" ht="18" customHeight="1">
      <c r="A276" s="256"/>
      <c r="B276" s="257"/>
      <c r="C276" s="96"/>
      <c r="D276" s="42">
        <v>20200002201</v>
      </c>
      <c r="E276" s="43" t="s">
        <v>491</v>
      </c>
      <c r="F276" s="44" t="s">
        <v>315</v>
      </c>
      <c r="G276" s="65">
        <v>1</v>
      </c>
      <c r="H276" s="155"/>
      <c r="I276" s="156">
        <v>30</v>
      </c>
      <c r="J276" s="80">
        <v>58</v>
      </c>
      <c r="K276" s="87">
        <f t="shared" si="23"/>
        <v>0</v>
      </c>
      <c r="L276" s="87">
        <f t="shared" si="24"/>
        <v>1.2</v>
      </c>
      <c r="M276" s="46">
        <f t="shared" si="25"/>
        <v>27</v>
      </c>
      <c r="N276" s="402"/>
      <c r="O276" s="420"/>
      <c r="P276" s="399"/>
      <c r="Q276" s="402"/>
      <c r="R276" s="399"/>
      <c r="S276" s="368"/>
      <c r="T276" s="402"/>
      <c r="U276" s="368"/>
      <c r="V276" s="402"/>
      <c r="W276" s="368"/>
      <c r="X276" s="402"/>
      <c r="Y276" s="375"/>
      <c r="Z276" s="358"/>
      <c r="AA276" s="358"/>
      <c r="AB276" s="399"/>
      <c r="AC276" s="400"/>
      <c r="AD276" s="102"/>
    </row>
    <row r="277" spans="1:30" s="225" customFormat="1" ht="18" customHeight="1">
      <c r="A277" s="256"/>
      <c r="B277" s="257"/>
      <c r="C277" s="96"/>
      <c r="D277" s="42">
        <v>20200002201</v>
      </c>
      <c r="E277" s="43" t="s">
        <v>492</v>
      </c>
      <c r="F277" s="44" t="s">
        <v>315</v>
      </c>
      <c r="G277" s="65">
        <v>1</v>
      </c>
      <c r="H277" s="155"/>
      <c r="I277" s="156">
        <v>30</v>
      </c>
      <c r="J277" s="80">
        <v>58</v>
      </c>
      <c r="K277" s="87">
        <f t="shared" si="23"/>
        <v>0</v>
      </c>
      <c r="L277" s="87">
        <f t="shared" si="24"/>
        <v>1.2</v>
      </c>
      <c r="M277" s="46">
        <f t="shared" si="25"/>
        <v>27</v>
      </c>
      <c r="N277" s="402"/>
      <c r="O277" s="420"/>
      <c r="P277" s="399"/>
      <c r="Q277" s="402"/>
      <c r="R277" s="399"/>
      <c r="S277" s="368"/>
      <c r="T277" s="402"/>
      <c r="U277" s="368"/>
      <c r="V277" s="402"/>
      <c r="W277" s="368"/>
      <c r="X277" s="402"/>
      <c r="Y277" s="375"/>
      <c r="Z277" s="358"/>
      <c r="AA277" s="358"/>
      <c r="AB277" s="399"/>
      <c r="AC277" s="400"/>
      <c r="AD277" s="102"/>
    </row>
    <row r="278" spans="1:30" ht="18" customHeight="1">
      <c r="A278" s="90"/>
      <c r="B278" s="107"/>
      <c r="C278" s="108"/>
      <c r="D278" s="42">
        <v>21100009601</v>
      </c>
      <c r="E278" s="43" t="s">
        <v>207</v>
      </c>
      <c r="F278" s="44" t="s">
        <v>316</v>
      </c>
      <c r="G278" s="65">
        <v>1</v>
      </c>
      <c r="H278" s="155">
        <v>30</v>
      </c>
      <c r="I278" s="156">
        <v>30</v>
      </c>
      <c r="J278" s="80">
        <v>30</v>
      </c>
      <c r="K278" s="87">
        <f t="shared" si="23"/>
        <v>1</v>
      </c>
      <c r="L278" s="87">
        <f t="shared" si="24"/>
        <v>1.1000000000000001</v>
      </c>
      <c r="M278" s="46">
        <f t="shared" si="25"/>
        <v>54.8</v>
      </c>
      <c r="N278" s="402"/>
      <c r="O278" s="420"/>
      <c r="P278" s="399"/>
      <c r="Q278" s="402"/>
      <c r="R278" s="399"/>
      <c r="S278" s="345"/>
      <c r="T278" s="402"/>
      <c r="U278" s="345"/>
      <c r="V278" s="402"/>
      <c r="W278" s="345"/>
      <c r="X278" s="402"/>
      <c r="Y278" s="343"/>
      <c r="Z278" s="343"/>
      <c r="AA278" s="343"/>
      <c r="AB278" s="399"/>
      <c r="AC278" s="343"/>
      <c r="AD278" s="102"/>
    </row>
    <row r="279" spans="1:30" ht="18" customHeight="1">
      <c r="A279" s="90"/>
      <c r="B279" s="378"/>
      <c r="C279" s="379"/>
      <c r="D279" s="42">
        <v>21100009602</v>
      </c>
      <c r="E279" s="43" t="s">
        <v>207</v>
      </c>
      <c r="F279" s="44" t="s">
        <v>317</v>
      </c>
      <c r="G279" s="65">
        <v>1</v>
      </c>
      <c r="H279" s="155">
        <v>30</v>
      </c>
      <c r="I279" s="156">
        <v>30</v>
      </c>
      <c r="J279" s="80">
        <v>34</v>
      </c>
      <c r="K279" s="87">
        <f t="shared" si="23"/>
        <v>1</v>
      </c>
      <c r="L279" s="87">
        <f t="shared" si="24"/>
        <v>1.1000000000000001</v>
      </c>
      <c r="M279" s="46">
        <f t="shared" si="25"/>
        <v>54.8</v>
      </c>
      <c r="N279" s="402"/>
      <c r="O279" s="420"/>
      <c r="P279" s="399"/>
      <c r="Q279" s="402"/>
      <c r="R279" s="399"/>
      <c r="S279" s="345"/>
      <c r="T279" s="402"/>
      <c r="U279" s="345"/>
      <c r="V279" s="402"/>
      <c r="W279" s="345"/>
      <c r="X279" s="402"/>
      <c r="Y279" s="343"/>
      <c r="Z279" s="343"/>
      <c r="AA279" s="343"/>
      <c r="AB279" s="399"/>
      <c r="AC279" s="343"/>
      <c r="AD279" s="102"/>
    </row>
    <row r="280" spans="1:30" ht="18" customHeight="1">
      <c r="A280" s="90"/>
      <c r="B280" s="378"/>
      <c r="C280" s="379"/>
      <c r="D280" s="42">
        <v>21100009906</v>
      </c>
      <c r="E280" s="43" t="s">
        <v>318</v>
      </c>
      <c r="F280" s="44" t="s">
        <v>205</v>
      </c>
      <c r="G280" s="65">
        <v>1</v>
      </c>
      <c r="H280" s="155">
        <v>45</v>
      </c>
      <c r="I280" s="156">
        <v>30</v>
      </c>
      <c r="J280" s="80">
        <v>17</v>
      </c>
      <c r="K280" s="87">
        <f t="shared" si="23"/>
        <v>1</v>
      </c>
      <c r="L280" s="87">
        <f t="shared" si="24"/>
        <v>1</v>
      </c>
      <c r="M280" s="46">
        <f t="shared" si="25"/>
        <v>67.5</v>
      </c>
      <c r="N280" s="402"/>
      <c r="O280" s="420"/>
      <c r="P280" s="399"/>
      <c r="Q280" s="402"/>
      <c r="R280" s="399"/>
      <c r="S280" s="345"/>
      <c r="T280" s="402"/>
      <c r="U280" s="345"/>
      <c r="V280" s="402"/>
      <c r="W280" s="345"/>
      <c r="X280" s="402"/>
      <c r="Y280" s="343"/>
      <c r="Z280" s="343"/>
      <c r="AA280" s="343"/>
      <c r="AB280" s="399"/>
      <c r="AC280" s="343"/>
      <c r="AD280" s="102"/>
    </row>
    <row r="281" spans="1:30" ht="18" customHeight="1">
      <c r="A281" s="90"/>
      <c r="B281" s="107"/>
      <c r="C281" s="108"/>
      <c r="D281" s="42"/>
      <c r="E281" s="43" t="s">
        <v>218</v>
      </c>
      <c r="F281" s="44" t="s">
        <v>232</v>
      </c>
      <c r="G281" s="65"/>
      <c r="H281" s="155"/>
      <c r="I281" s="156"/>
      <c r="J281" s="80"/>
      <c r="K281" s="87">
        <f t="shared" si="23"/>
        <v>0</v>
      </c>
      <c r="L281" s="87">
        <f t="shared" si="24"/>
        <v>0</v>
      </c>
      <c r="M281" s="46">
        <f t="shared" si="25"/>
        <v>0</v>
      </c>
      <c r="N281" s="402"/>
      <c r="O281" s="420"/>
      <c r="P281" s="399"/>
      <c r="Q281" s="402"/>
      <c r="R281" s="399"/>
      <c r="S281" s="345"/>
      <c r="T281" s="402"/>
      <c r="U281" s="345"/>
      <c r="V281" s="402"/>
      <c r="W281" s="345"/>
      <c r="X281" s="402"/>
      <c r="Y281" s="343"/>
      <c r="Z281" s="343"/>
      <c r="AA281" s="343"/>
      <c r="AB281" s="399"/>
      <c r="AC281" s="343"/>
      <c r="AD281" s="102"/>
    </row>
    <row r="282" spans="1:30" ht="18" customHeight="1">
      <c r="A282" s="90"/>
      <c r="B282" s="107"/>
      <c r="C282" s="108"/>
      <c r="D282" s="42"/>
      <c r="E282" s="43" t="s">
        <v>207</v>
      </c>
      <c r="F282" s="44" t="s">
        <v>385</v>
      </c>
      <c r="G282" s="65">
        <v>2</v>
      </c>
      <c r="H282" s="155">
        <v>30</v>
      </c>
      <c r="I282" s="156">
        <v>30</v>
      </c>
      <c r="J282" s="80">
        <v>40</v>
      </c>
      <c r="K282" s="87">
        <f t="shared" si="23"/>
        <v>1.2</v>
      </c>
      <c r="L282" s="87">
        <f t="shared" si="24"/>
        <v>1.2</v>
      </c>
      <c r="M282" s="46">
        <f t="shared" si="25"/>
        <v>63</v>
      </c>
      <c r="N282" s="402"/>
      <c r="O282" s="420"/>
      <c r="P282" s="399"/>
      <c r="Q282" s="402"/>
      <c r="R282" s="399"/>
      <c r="S282" s="345"/>
      <c r="T282" s="402"/>
      <c r="U282" s="345"/>
      <c r="V282" s="402"/>
      <c r="W282" s="345"/>
      <c r="X282" s="402"/>
      <c r="Y282" s="343"/>
      <c r="Z282" s="343"/>
      <c r="AA282" s="343"/>
      <c r="AB282" s="399"/>
      <c r="AC282" s="343"/>
      <c r="AD282" s="102"/>
    </row>
    <row r="283" spans="1:30" ht="18" customHeight="1">
      <c r="A283" s="90"/>
      <c r="B283" s="107"/>
      <c r="C283" s="108"/>
      <c r="D283" s="42"/>
      <c r="E283" s="43" t="s">
        <v>161</v>
      </c>
      <c r="F283" s="44" t="s">
        <v>396</v>
      </c>
      <c r="G283" s="65">
        <v>2</v>
      </c>
      <c r="H283" s="151">
        <v>30</v>
      </c>
      <c r="I283" s="156">
        <v>60</v>
      </c>
      <c r="J283" s="80">
        <v>40</v>
      </c>
      <c r="K283" s="87">
        <f t="shared" si="23"/>
        <v>1.2</v>
      </c>
      <c r="L283" s="87">
        <f t="shared" si="24"/>
        <v>1.2</v>
      </c>
      <c r="M283" s="46">
        <f t="shared" si="25"/>
        <v>90</v>
      </c>
      <c r="N283" s="402"/>
      <c r="O283" s="420"/>
      <c r="P283" s="399"/>
      <c r="Q283" s="402"/>
      <c r="R283" s="399"/>
      <c r="S283" s="345"/>
      <c r="T283" s="402"/>
      <c r="U283" s="345"/>
      <c r="V283" s="402"/>
      <c r="W283" s="345"/>
      <c r="X283" s="402"/>
      <c r="Y283" s="343"/>
      <c r="Z283" s="343"/>
      <c r="AA283" s="343"/>
      <c r="AB283" s="399"/>
      <c r="AC283" s="343"/>
      <c r="AD283" s="102"/>
    </row>
    <row r="284" spans="1:30" ht="18" customHeight="1">
      <c r="A284" s="121"/>
      <c r="B284" s="107"/>
      <c r="C284" s="108"/>
      <c r="D284" s="42"/>
      <c r="E284" s="43" t="s">
        <v>161</v>
      </c>
      <c r="F284" s="44" t="s">
        <v>398</v>
      </c>
      <c r="G284" s="65">
        <v>2</v>
      </c>
      <c r="H284" s="155">
        <v>30</v>
      </c>
      <c r="I284" s="156">
        <v>60</v>
      </c>
      <c r="J284" s="80">
        <v>40</v>
      </c>
      <c r="K284" s="87">
        <f t="shared" si="23"/>
        <v>1.2</v>
      </c>
      <c r="L284" s="87">
        <f t="shared" si="24"/>
        <v>1.2</v>
      </c>
      <c r="M284" s="46">
        <f t="shared" si="25"/>
        <v>90</v>
      </c>
      <c r="N284" s="402"/>
      <c r="O284" s="420"/>
      <c r="P284" s="399"/>
      <c r="Q284" s="402"/>
      <c r="R284" s="399"/>
      <c r="S284" s="360"/>
      <c r="T284" s="402"/>
      <c r="U284" s="360"/>
      <c r="V284" s="402"/>
      <c r="W284" s="360"/>
      <c r="X284" s="402"/>
      <c r="Y284" s="343"/>
      <c r="Z284" s="343"/>
      <c r="AA284" s="343"/>
      <c r="AB284" s="399"/>
      <c r="AC284" s="343"/>
      <c r="AD284" s="102"/>
    </row>
    <row r="285" spans="1:30" ht="18" customHeight="1">
      <c r="A285" s="121"/>
      <c r="B285" s="107"/>
      <c r="C285" s="108"/>
      <c r="D285" s="42"/>
      <c r="E285" s="43" t="s">
        <v>314</v>
      </c>
      <c r="F285" s="44" t="s">
        <v>391</v>
      </c>
      <c r="G285" s="65">
        <v>2</v>
      </c>
      <c r="H285" s="155">
        <v>30</v>
      </c>
      <c r="I285" s="156">
        <v>30</v>
      </c>
      <c r="J285" s="80">
        <v>34</v>
      </c>
      <c r="K285" s="87">
        <f t="shared" si="23"/>
        <v>1</v>
      </c>
      <c r="L285" s="87">
        <f t="shared" si="24"/>
        <v>1.1000000000000001</v>
      </c>
      <c r="M285" s="46">
        <f t="shared" si="25"/>
        <v>54.8</v>
      </c>
      <c r="N285" s="402"/>
      <c r="O285" s="420"/>
      <c r="P285" s="399"/>
      <c r="Q285" s="402"/>
      <c r="R285" s="399"/>
      <c r="S285" s="360"/>
      <c r="T285" s="402"/>
      <c r="U285" s="360"/>
      <c r="V285" s="402"/>
      <c r="W285" s="360"/>
      <c r="X285" s="402"/>
      <c r="Y285" s="343"/>
      <c r="Z285" s="343"/>
      <c r="AA285" s="343"/>
      <c r="AB285" s="399"/>
      <c r="AC285" s="343"/>
      <c r="AD285" s="102"/>
    </row>
    <row r="286" spans="1:30" ht="22.5" customHeight="1">
      <c r="A286" s="121"/>
      <c r="B286" s="107"/>
      <c r="C286" s="108"/>
      <c r="D286" s="42"/>
      <c r="E286" s="43" t="s">
        <v>314</v>
      </c>
      <c r="F286" s="44" t="s">
        <v>391</v>
      </c>
      <c r="G286" s="65">
        <v>2</v>
      </c>
      <c r="H286" s="155">
        <v>30</v>
      </c>
      <c r="I286" s="156">
        <v>30</v>
      </c>
      <c r="J286" s="80">
        <v>34</v>
      </c>
      <c r="K286" s="87">
        <f t="shared" si="23"/>
        <v>1</v>
      </c>
      <c r="L286" s="87">
        <f t="shared" si="24"/>
        <v>1.1000000000000001</v>
      </c>
      <c r="M286" s="46">
        <f t="shared" si="25"/>
        <v>54.8</v>
      </c>
      <c r="N286" s="402"/>
      <c r="O286" s="420"/>
      <c r="P286" s="399"/>
      <c r="Q286" s="402"/>
      <c r="R286" s="399"/>
      <c r="S286" s="360"/>
      <c r="T286" s="402"/>
      <c r="U286" s="360"/>
      <c r="V286" s="402"/>
      <c r="W286" s="360"/>
      <c r="X286" s="402"/>
      <c r="Y286" s="343"/>
      <c r="Z286" s="343"/>
      <c r="AA286" s="343"/>
      <c r="AB286" s="399"/>
      <c r="AC286" s="343"/>
      <c r="AD286" s="102"/>
    </row>
    <row r="287" spans="1:30" ht="18" customHeight="1">
      <c r="A287" s="121"/>
      <c r="B287" s="107"/>
      <c r="C287" s="108"/>
      <c r="D287" s="42"/>
      <c r="E287" s="43" t="s">
        <v>161</v>
      </c>
      <c r="F287" s="44" t="s">
        <v>466</v>
      </c>
      <c r="G287" s="65">
        <v>2</v>
      </c>
      <c r="H287" s="155">
        <v>30</v>
      </c>
      <c r="I287" s="156">
        <v>60</v>
      </c>
      <c r="J287" s="80">
        <v>40</v>
      </c>
      <c r="K287" s="87">
        <f t="shared" si="23"/>
        <v>1.2</v>
      </c>
      <c r="L287" s="87">
        <f t="shared" si="24"/>
        <v>1.2</v>
      </c>
      <c r="M287" s="46">
        <f t="shared" si="25"/>
        <v>90</v>
      </c>
      <c r="N287" s="402"/>
      <c r="O287" s="420"/>
      <c r="P287" s="399"/>
      <c r="Q287" s="402"/>
      <c r="R287" s="399"/>
      <c r="S287" s="360"/>
      <c r="T287" s="402"/>
      <c r="U287" s="360"/>
      <c r="V287" s="402"/>
      <c r="W287" s="360"/>
      <c r="X287" s="402"/>
      <c r="Y287" s="343"/>
      <c r="Z287" s="343"/>
      <c r="AA287" s="343"/>
      <c r="AB287" s="399"/>
      <c r="AC287" s="343"/>
      <c r="AD287" s="102"/>
    </row>
    <row r="288" spans="1:30" s="206" customFormat="1" ht="18" customHeight="1">
      <c r="A288" s="121"/>
      <c r="B288" s="107"/>
      <c r="C288" s="108"/>
      <c r="D288" s="42"/>
      <c r="E288" s="43" t="s">
        <v>161</v>
      </c>
      <c r="F288" s="44" t="s">
        <v>468</v>
      </c>
      <c r="G288" s="142">
        <v>2</v>
      </c>
      <c r="H288" s="155">
        <v>30</v>
      </c>
      <c r="I288" s="156">
        <v>60</v>
      </c>
      <c r="J288" s="80">
        <v>40</v>
      </c>
      <c r="K288" s="87">
        <f t="shared" si="23"/>
        <v>1.2</v>
      </c>
      <c r="L288" s="87">
        <f t="shared" si="24"/>
        <v>1.2</v>
      </c>
      <c r="M288" s="46">
        <f t="shared" si="25"/>
        <v>90</v>
      </c>
      <c r="N288" s="402"/>
      <c r="O288" s="420"/>
      <c r="P288" s="399"/>
      <c r="Q288" s="402"/>
      <c r="R288" s="399"/>
      <c r="S288" s="360"/>
      <c r="T288" s="402"/>
      <c r="U288" s="360"/>
      <c r="V288" s="402"/>
      <c r="W288" s="360"/>
      <c r="X288" s="402"/>
      <c r="Y288" s="343"/>
      <c r="Z288" s="343"/>
      <c r="AA288" s="343"/>
      <c r="AB288" s="399"/>
      <c r="AC288" s="343"/>
      <c r="AD288" s="102"/>
    </row>
    <row r="289" spans="1:30" s="206" customFormat="1" ht="18" hidden="1" customHeight="1">
      <c r="A289" s="121"/>
      <c r="B289" s="107"/>
      <c r="C289" s="108"/>
      <c r="D289" s="42"/>
      <c r="E289" s="43"/>
      <c r="F289" s="44"/>
      <c r="G289" s="142"/>
      <c r="H289" s="155"/>
      <c r="I289" s="156"/>
      <c r="J289" s="80"/>
      <c r="K289" s="87">
        <f t="shared" si="23"/>
        <v>0</v>
      </c>
      <c r="L289" s="87">
        <f t="shared" si="24"/>
        <v>0</v>
      </c>
      <c r="M289" s="46">
        <f t="shared" si="25"/>
        <v>0</v>
      </c>
      <c r="N289" s="402"/>
      <c r="O289" s="420"/>
      <c r="P289" s="399"/>
      <c r="Q289" s="402"/>
      <c r="R289" s="399"/>
      <c r="S289" s="360"/>
      <c r="T289" s="402"/>
      <c r="U289" s="360"/>
      <c r="V289" s="402"/>
      <c r="W289" s="360"/>
      <c r="X289" s="402"/>
      <c r="Y289" s="343"/>
      <c r="Z289" s="343"/>
      <c r="AA289" s="343"/>
      <c r="AB289" s="399"/>
      <c r="AC289" s="343"/>
      <c r="AD289" s="102"/>
    </row>
    <row r="290" spans="1:30" ht="17.25" hidden="1" customHeight="1">
      <c r="A290" s="121"/>
      <c r="B290" s="107"/>
      <c r="C290" s="108"/>
      <c r="D290" s="42"/>
      <c r="E290" s="43"/>
      <c r="F290" s="44"/>
      <c r="G290" s="142"/>
      <c r="H290" s="155"/>
      <c r="I290" s="156"/>
      <c r="J290" s="80"/>
      <c r="K290" s="87">
        <f t="shared" si="23"/>
        <v>0</v>
      </c>
      <c r="L290" s="87">
        <f t="shared" si="24"/>
        <v>0</v>
      </c>
      <c r="M290" s="46">
        <f t="shared" si="25"/>
        <v>0</v>
      </c>
      <c r="N290" s="402"/>
      <c r="O290" s="420"/>
      <c r="P290" s="399"/>
      <c r="Q290" s="402"/>
      <c r="R290" s="399"/>
      <c r="S290" s="360"/>
      <c r="T290" s="402"/>
      <c r="U290" s="360"/>
      <c r="V290" s="402"/>
      <c r="W290" s="360"/>
      <c r="X290" s="402"/>
      <c r="Y290" s="343"/>
      <c r="Z290" s="343"/>
      <c r="AA290" s="343"/>
      <c r="AB290" s="399"/>
      <c r="AC290" s="343"/>
      <c r="AD290" s="102"/>
    </row>
    <row r="291" spans="1:30" ht="18" hidden="1" customHeight="1">
      <c r="A291" s="90"/>
      <c r="B291" s="107"/>
      <c r="C291" s="108"/>
      <c r="D291" s="42"/>
      <c r="E291" s="43"/>
      <c r="F291" s="44"/>
      <c r="G291" s="142"/>
      <c r="H291" s="155"/>
      <c r="I291" s="156"/>
      <c r="J291" s="80"/>
      <c r="K291" s="87">
        <f t="shared" si="23"/>
        <v>0</v>
      </c>
      <c r="L291" s="87">
        <f t="shared" si="24"/>
        <v>0</v>
      </c>
      <c r="M291" s="46">
        <f t="shared" si="25"/>
        <v>0</v>
      </c>
      <c r="N291" s="402"/>
      <c r="O291" s="420"/>
      <c r="P291" s="399"/>
      <c r="Q291" s="402"/>
      <c r="R291" s="399"/>
      <c r="S291" s="345"/>
      <c r="T291" s="402"/>
      <c r="U291" s="345"/>
      <c r="V291" s="402"/>
      <c r="W291" s="345"/>
      <c r="X291" s="402"/>
      <c r="Y291" s="343"/>
      <c r="Z291" s="343"/>
      <c r="AA291" s="343"/>
      <c r="AB291" s="399"/>
      <c r="AC291" s="343"/>
      <c r="AD291" s="102"/>
    </row>
    <row r="292" spans="1:30" s="225" customFormat="1" ht="18" hidden="1" customHeight="1">
      <c r="A292" s="121"/>
      <c r="B292" s="122"/>
      <c r="C292" s="108"/>
      <c r="D292" s="42"/>
      <c r="E292" s="43"/>
      <c r="F292" s="44"/>
      <c r="G292" s="142"/>
      <c r="H292" s="155"/>
      <c r="I292" s="156"/>
      <c r="J292" s="80"/>
      <c r="K292" s="87">
        <f t="shared" si="23"/>
        <v>0</v>
      </c>
      <c r="L292" s="87">
        <f t="shared" si="24"/>
        <v>0</v>
      </c>
      <c r="M292" s="46">
        <f t="shared" si="25"/>
        <v>0</v>
      </c>
      <c r="N292" s="402"/>
      <c r="O292" s="420"/>
      <c r="P292" s="399"/>
      <c r="Q292" s="402"/>
      <c r="R292" s="399"/>
      <c r="S292" s="360"/>
      <c r="T292" s="402"/>
      <c r="U292" s="360"/>
      <c r="V292" s="402"/>
      <c r="W292" s="360"/>
      <c r="X292" s="402"/>
      <c r="Y292" s="343"/>
      <c r="Z292" s="343"/>
      <c r="AA292" s="343"/>
      <c r="AB292" s="399"/>
      <c r="AC292" s="343"/>
      <c r="AD292" s="102"/>
    </row>
    <row r="293" spans="1:30" s="225" customFormat="1" ht="18" hidden="1" customHeight="1">
      <c r="A293" s="121"/>
      <c r="B293" s="122"/>
      <c r="C293" s="108"/>
      <c r="D293" s="42"/>
      <c r="E293" s="43"/>
      <c r="F293" s="44"/>
      <c r="G293" s="142"/>
      <c r="H293" s="155"/>
      <c r="I293" s="156"/>
      <c r="J293" s="80"/>
      <c r="K293" s="87">
        <f t="shared" si="23"/>
        <v>0</v>
      </c>
      <c r="L293" s="87">
        <f t="shared" si="24"/>
        <v>0</v>
      </c>
      <c r="M293" s="46">
        <f t="shared" si="25"/>
        <v>0</v>
      </c>
      <c r="N293" s="402"/>
      <c r="O293" s="420"/>
      <c r="P293" s="399"/>
      <c r="Q293" s="402"/>
      <c r="R293" s="399"/>
      <c r="S293" s="360"/>
      <c r="T293" s="402"/>
      <c r="U293" s="360"/>
      <c r="V293" s="402"/>
      <c r="W293" s="360"/>
      <c r="X293" s="402"/>
      <c r="Y293" s="343"/>
      <c r="Z293" s="343"/>
      <c r="AA293" s="343"/>
      <c r="AB293" s="399"/>
      <c r="AC293" s="343"/>
      <c r="AD293" s="102"/>
    </row>
    <row r="294" spans="1:30" ht="18" hidden="1" customHeight="1">
      <c r="A294" s="90"/>
      <c r="B294" s="103"/>
      <c r="C294" s="108"/>
      <c r="D294" s="42"/>
      <c r="E294" s="43"/>
      <c r="F294" s="44"/>
      <c r="G294" s="142"/>
      <c r="H294" s="155"/>
      <c r="I294" s="156"/>
      <c r="J294" s="80"/>
      <c r="K294" s="87">
        <f t="shared" si="23"/>
        <v>0</v>
      </c>
      <c r="L294" s="87">
        <f t="shared" si="24"/>
        <v>0</v>
      </c>
      <c r="M294" s="46">
        <f t="shared" si="25"/>
        <v>0</v>
      </c>
      <c r="N294" s="402"/>
      <c r="O294" s="420"/>
      <c r="P294" s="399"/>
      <c r="Q294" s="402"/>
      <c r="R294" s="399"/>
      <c r="S294" s="345"/>
      <c r="T294" s="402"/>
      <c r="U294" s="345"/>
      <c r="V294" s="402"/>
      <c r="W294" s="345"/>
      <c r="X294" s="402"/>
      <c r="Y294" s="343"/>
      <c r="Z294" s="343"/>
      <c r="AA294" s="343"/>
      <c r="AB294" s="399"/>
      <c r="AC294" s="343"/>
      <c r="AD294" s="102"/>
    </row>
    <row r="295" spans="1:30" ht="18" customHeight="1">
      <c r="A295" s="104">
        <v>15</v>
      </c>
      <c r="B295" s="100" t="s">
        <v>104</v>
      </c>
      <c r="C295" s="101" t="s">
        <v>105</v>
      </c>
      <c r="D295" s="42">
        <v>21100009603</v>
      </c>
      <c r="E295" s="43" t="s">
        <v>207</v>
      </c>
      <c r="F295" s="44" t="s">
        <v>205</v>
      </c>
      <c r="G295" s="65">
        <v>1</v>
      </c>
      <c r="H295" s="144">
        <v>30</v>
      </c>
      <c r="I295" s="157">
        <v>30</v>
      </c>
      <c r="J295" s="80">
        <v>27</v>
      </c>
      <c r="K295" s="87">
        <f t="shared" si="23"/>
        <v>1</v>
      </c>
      <c r="L295" s="87">
        <f t="shared" si="24"/>
        <v>1</v>
      </c>
      <c r="M295" s="46">
        <f t="shared" si="25"/>
        <v>52.5</v>
      </c>
      <c r="N295" s="376">
        <v>112.5</v>
      </c>
      <c r="O295" s="363">
        <v>0</v>
      </c>
      <c r="P295" s="398">
        <f>SUM(M295:M313)+N295+O295</f>
        <v>1047.5999999999999</v>
      </c>
      <c r="Q295" s="363">
        <v>0</v>
      </c>
      <c r="R295" s="361">
        <v>50</v>
      </c>
      <c r="S295" s="367">
        <v>450</v>
      </c>
      <c r="T295" s="363">
        <v>450</v>
      </c>
      <c r="U295" s="367">
        <v>112</v>
      </c>
      <c r="V295" s="365">
        <v>112</v>
      </c>
      <c r="W295" s="367">
        <v>56</v>
      </c>
      <c r="X295" s="363">
        <v>56</v>
      </c>
      <c r="Y295" s="361">
        <f>ROUND((P295-T295),1)</f>
        <v>597.6</v>
      </c>
      <c r="Z295" s="359">
        <f>IF(OR(SUM(V295:V313)="",SUM(Q295:Q313)=""),0,IF(OR(SUM(U295:U313)=320,SUM(V295:V313)&gt;0),ROUND((SUM(Q295:Q313)-SUM(V295:V313)),1),0))</f>
        <v>-112</v>
      </c>
      <c r="AA295" s="359">
        <f>IF(OR(SUM(X295:X313)="",SUM(R295:R313)=""),0,IF(OR(SUM(W295:W313)=160,SUM(X295:X313)&gt;0),ROUND((SUM(R295:R313)-SUM(X295:X313)),1),0))</f>
        <v>-6</v>
      </c>
      <c r="AB295" s="370"/>
      <c r="AC295" s="372">
        <f>SUM(Y295:AA313)</f>
        <v>479.6</v>
      </c>
      <c r="AD295" s="83"/>
    </row>
    <row r="296" spans="1:30" ht="18" customHeight="1">
      <c r="A296" s="90"/>
      <c r="B296" s="107"/>
      <c r="C296" s="108"/>
      <c r="D296" s="42">
        <v>21100149001</v>
      </c>
      <c r="E296" s="43" t="s">
        <v>208</v>
      </c>
      <c r="F296" s="44" t="s">
        <v>194</v>
      </c>
      <c r="G296" s="65">
        <v>1</v>
      </c>
      <c r="H296" s="137">
        <v>15</v>
      </c>
      <c r="I296" s="156"/>
      <c r="J296" s="80">
        <v>38</v>
      </c>
      <c r="K296" s="87">
        <f t="shared" si="23"/>
        <v>1.2</v>
      </c>
      <c r="L296" s="87">
        <f t="shared" si="24"/>
        <v>0</v>
      </c>
      <c r="M296" s="46">
        <f t="shared" si="25"/>
        <v>18</v>
      </c>
      <c r="N296" s="345"/>
      <c r="O296" s="345"/>
      <c r="P296" s="399"/>
      <c r="Q296" s="345"/>
      <c r="R296" s="345"/>
      <c r="S296" s="345"/>
      <c r="T296" s="345"/>
      <c r="U296" s="345"/>
      <c r="V296" s="345"/>
      <c r="W296" s="345"/>
      <c r="X296" s="345"/>
      <c r="Y296" s="345"/>
      <c r="Z296" s="345"/>
      <c r="AA296" s="345"/>
      <c r="AB296" s="345"/>
      <c r="AC296" s="345"/>
      <c r="AD296" s="83"/>
    </row>
    <row r="297" spans="1:30" ht="18" customHeight="1">
      <c r="A297" s="90"/>
      <c r="B297" s="107"/>
      <c r="C297" s="108"/>
      <c r="D297" s="42">
        <v>20200009501</v>
      </c>
      <c r="E297" s="43" t="s">
        <v>208</v>
      </c>
      <c r="F297" s="44" t="s">
        <v>209</v>
      </c>
      <c r="G297" s="65">
        <v>1</v>
      </c>
      <c r="H297" s="137"/>
      <c r="I297" s="156">
        <v>60</v>
      </c>
      <c r="J297" s="80">
        <v>69</v>
      </c>
      <c r="K297" s="87">
        <f t="shared" si="23"/>
        <v>0</v>
      </c>
      <c r="L297" s="87">
        <f t="shared" si="24"/>
        <v>1.2</v>
      </c>
      <c r="M297" s="46">
        <f t="shared" si="25"/>
        <v>54</v>
      </c>
      <c r="N297" s="345"/>
      <c r="O297" s="345"/>
      <c r="P297" s="399"/>
      <c r="Q297" s="345"/>
      <c r="R297" s="345"/>
      <c r="S297" s="345"/>
      <c r="T297" s="345"/>
      <c r="U297" s="345"/>
      <c r="V297" s="345"/>
      <c r="W297" s="345"/>
      <c r="X297" s="345"/>
      <c r="Y297" s="345"/>
      <c r="Z297" s="345"/>
      <c r="AA297" s="345"/>
      <c r="AB297" s="345"/>
      <c r="AC297" s="345"/>
      <c r="AD297" s="83"/>
    </row>
    <row r="298" spans="1:30" s="225" customFormat="1" ht="18" customHeight="1">
      <c r="A298" s="121"/>
      <c r="B298" s="107"/>
      <c r="C298" s="108"/>
      <c r="D298" s="42">
        <v>20200009501</v>
      </c>
      <c r="E298" s="43" t="s">
        <v>495</v>
      </c>
      <c r="F298" s="44" t="s">
        <v>209</v>
      </c>
      <c r="G298" s="65">
        <v>1</v>
      </c>
      <c r="H298" s="137"/>
      <c r="I298" s="156">
        <v>60</v>
      </c>
      <c r="J298" s="80">
        <v>69</v>
      </c>
      <c r="K298" s="87">
        <f t="shared" si="23"/>
        <v>0</v>
      </c>
      <c r="L298" s="87">
        <f t="shared" si="24"/>
        <v>1.2</v>
      </c>
      <c r="M298" s="46">
        <f t="shared" si="25"/>
        <v>54</v>
      </c>
      <c r="N298" s="360"/>
      <c r="O298" s="360"/>
      <c r="P298" s="399"/>
      <c r="Q298" s="360"/>
      <c r="R298" s="360"/>
      <c r="S298" s="360"/>
      <c r="T298" s="360"/>
      <c r="U298" s="360"/>
      <c r="V298" s="360"/>
      <c r="W298" s="360"/>
      <c r="X298" s="360"/>
      <c r="Y298" s="360"/>
      <c r="Z298" s="360"/>
      <c r="AA298" s="360"/>
      <c r="AB298" s="360"/>
      <c r="AC298" s="360"/>
      <c r="AD298" s="83"/>
    </row>
    <row r="299" spans="1:30" s="225" customFormat="1" ht="18" customHeight="1">
      <c r="A299" s="121"/>
      <c r="B299" s="107"/>
      <c r="C299" s="108"/>
      <c r="D299" s="42">
        <v>20200009501</v>
      </c>
      <c r="E299" s="43" t="s">
        <v>496</v>
      </c>
      <c r="F299" s="44" t="s">
        <v>209</v>
      </c>
      <c r="G299" s="65">
        <v>1</v>
      </c>
      <c r="H299" s="137">
        <v>30</v>
      </c>
      <c r="I299" s="156">
        <v>60</v>
      </c>
      <c r="J299" s="80">
        <v>69</v>
      </c>
      <c r="K299" s="87">
        <f t="shared" si="23"/>
        <v>1.3</v>
      </c>
      <c r="L299" s="87">
        <f t="shared" si="24"/>
        <v>1.2</v>
      </c>
      <c r="M299" s="46">
        <f t="shared" si="25"/>
        <v>93</v>
      </c>
      <c r="N299" s="360"/>
      <c r="O299" s="360"/>
      <c r="P299" s="399"/>
      <c r="Q299" s="360"/>
      <c r="R299" s="360"/>
      <c r="S299" s="360"/>
      <c r="T299" s="360"/>
      <c r="U299" s="360"/>
      <c r="V299" s="360"/>
      <c r="W299" s="360"/>
      <c r="X299" s="360"/>
      <c r="Y299" s="360"/>
      <c r="Z299" s="360"/>
      <c r="AA299" s="360"/>
      <c r="AB299" s="360"/>
      <c r="AC299" s="360"/>
      <c r="AD299" s="83"/>
    </row>
    <row r="300" spans="1:30" ht="18" customHeight="1">
      <c r="A300" s="90"/>
      <c r="B300" s="107"/>
      <c r="C300" s="108"/>
      <c r="D300" s="42">
        <v>21100087101</v>
      </c>
      <c r="E300" s="43" t="s">
        <v>210</v>
      </c>
      <c r="F300" s="44" t="s">
        <v>205</v>
      </c>
      <c r="G300" s="65">
        <v>1</v>
      </c>
      <c r="H300" s="137">
        <v>45</v>
      </c>
      <c r="I300" s="156">
        <v>30</v>
      </c>
      <c r="J300" s="80">
        <v>25</v>
      </c>
      <c r="K300" s="87">
        <f t="shared" si="23"/>
        <v>1</v>
      </c>
      <c r="L300" s="87">
        <f t="shared" si="24"/>
        <v>1</v>
      </c>
      <c r="M300" s="46">
        <f t="shared" si="25"/>
        <v>67.5</v>
      </c>
      <c r="N300" s="345"/>
      <c r="O300" s="345"/>
      <c r="P300" s="399"/>
      <c r="Q300" s="345"/>
      <c r="R300" s="345"/>
      <c r="S300" s="345"/>
      <c r="T300" s="345"/>
      <c r="U300" s="345"/>
      <c r="V300" s="345"/>
      <c r="W300" s="345"/>
      <c r="X300" s="345"/>
      <c r="Y300" s="345"/>
      <c r="Z300" s="345"/>
      <c r="AA300" s="345"/>
      <c r="AB300" s="345"/>
      <c r="AC300" s="345"/>
      <c r="AD300" s="83"/>
    </row>
    <row r="301" spans="1:30" ht="18" customHeight="1">
      <c r="A301" s="90"/>
      <c r="B301" s="107"/>
      <c r="C301" s="108"/>
      <c r="D301" s="42">
        <v>20200090001</v>
      </c>
      <c r="E301" s="43" t="s">
        <v>211</v>
      </c>
      <c r="F301" s="44" t="s">
        <v>197</v>
      </c>
      <c r="G301" s="65">
        <v>1</v>
      </c>
      <c r="H301" s="137">
        <v>45</v>
      </c>
      <c r="I301" s="156">
        <v>30</v>
      </c>
      <c r="J301" s="80">
        <v>55</v>
      </c>
      <c r="K301" s="87">
        <f t="shared" si="23"/>
        <v>1.2</v>
      </c>
      <c r="L301" s="87">
        <f t="shared" si="24"/>
        <v>1.2</v>
      </c>
      <c r="M301" s="46">
        <f t="shared" si="25"/>
        <v>81</v>
      </c>
      <c r="N301" s="345"/>
      <c r="O301" s="345"/>
      <c r="P301" s="399"/>
      <c r="Q301" s="345"/>
      <c r="R301" s="345"/>
      <c r="S301" s="345"/>
      <c r="T301" s="345"/>
      <c r="U301" s="345"/>
      <c r="V301" s="345"/>
      <c r="W301" s="345"/>
      <c r="X301" s="345"/>
      <c r="Y301" s="345"/>
      <c r="Z301" s="345"/>
      <c r="AA301" s="345"/>
      <c r="AB301" s="345"/>
      <c r="AC301" s="345"/>
      <c r="AD301" s="83"/>
    </row>
    <row r="302" spans="1:30" ht="18" customHeight="1">
      <c r="A302" s="90"/>
      <c r="B302" s="107"/>
      <c r="C302" s="108"/>
      <c r="D302" s="42"/>
      <c r="E302" s="43" t="s">
        <v>390</v>
      </c>
      <c r="F302" s="44" t="s">
        <v>194</v>
      </c>
      <c r="G302" s="65">
        <v>2</v>
      </c>
      <c r="H302" s="137">
        <v>45</v>
      </c>
      <c r="I302" s="156">
        <v>30</v>
      </c>
      <c r="J302" s="80">
        <v>38</v>
      </c>
      <c r="K302" s="87">
        <f t="shared" si="23"/>
        <v>1.2</v>
      </c>
      <c r="L302" s="87">
        <f t="shared" si="24"/>
        <v>1.2</v>
      </c>
      <c r="M302" s="46">
        <f t="shared" si="25"/>
        <v>81</v>
      </c>
      <c r="N302" s="345"/>
      <c r="O302" s="345"/>
      <c r="P302" s="399"/>
      <c r="Q302" s="345"/>
      <c r="R302" s="345"/>
      <c r="S302" s="345"/>
      <c r="T302" s="345"/>
      <c r="U302" s="345"/>
      <c r="V302" s="345"/>
      <c r="W302" s="345"/>
      <c r="X302" s="345"/>
      <c r="Y302" s="345"/>
      <c r="Z302" s="345"/>
      <c r="AA302" s="345"/>
      <c r="AB302" s="345"/>
      <c r="AC302" s="345"/>
      <c r="AD302" s="83"/>
    </row>
    <row r="303" spans="1:30" s="206" customFormat="1" ht="18" customHeight="1">
      <c r="A303" s="121"/>
      <c r="B303" s="107"/>
      <c r="C303" s="108"/>
      <c r="D303" s="42"/>
      <c r="E303" s="43" t="s">
        <v>390</v>
      </c>
      <c r="F303" s="44" t="s">
        <v>195</v>
      </c>
      <c r="G303" s="65">
        <v>2</v>
      </c>
      <c r="H303" s="137">
        <v>45</v>
      </c>
      <c r="I303" s="156">
        <v>30</v>
      </c>
      <c r="J303" s="80">
        <v>34</v>
      </c>
      <c r="K303" s="87">
        <f t="shared" si="23"/>
        <v>1</v>
      </c>
      <c r="L303" s="87">
        <f t="shared" si="24"/>
        <v>1.1000000000000001</v>
      </c>
      <c r="M303" s="46">
        <f t="shared" si="25"/>
        <v>69.8</v>
      </c>
      <c r="N303" s="360"/>
      <c r="O303" s="360"/>
      <c r="P303" s="399"/>
      <c r="Q303" s="360"/>
      <c r="R303" s="360"/>
      <c r="S303" s="360"/>
      <c r="T303" s="360"/>
      <c r="U303" s="360"/>
      <c r="V303" s="360"/>
      <c r="W303" s="360"/>
      <c r="X303" s="360"/>
      <c r="Y303" s="360"/>
      <c r="Z303" s="360"/>
      <c r="AA303" s="360"/>
      <c r="AB303" s="360"/>
      <c r="AC303" s="360"/>
      <c r="AD303" s="83"/>
    </row>
    <row r="304" spans="1:30" ht="18" customHeight="1">
      <c r="A304" s="90"/>
      <c r="B304" s="107"/>
      <c r="C304" s="108"/>
      <c r="D304" s="42"/>
      <c r="E304" s="207" t="s">
        <v>393</v>
      </c>
      <c r="F304" s="208" t="s">
        <v>194</v>
      </c>
      <c r="G304" s="235">
        <v>2</v>
      </c>
      <c r="H304" s="222"/>
      <c r="I304" s="223"/>
      <c r="J304" s="236">
        <v>38</v>
      </c>
      <c r="K304" s="87">
        <f t="shared" si="23"/>
        <v>0</v>
      </c>
      <c r="L304" s="87">
        <f t="shared" si="24"/>
        <v>0</v>
      </c>
      <c r="M304" s="46">
        <f t="shared" si="25"/>
        <v>19</v>
      </c>
      <c r="N304" s="345"/>
      <c r="O304" s="345"/>
      <c r="P304" s="399"/>
      <c r="Q304" s="345"/>
      <c r="R304" s="345"/>
      <c r="S304" s="345"/>
      <c r="T304" s="345"/>
      <c r="U304" s="345"/>
      <c r="V304" s="345"/>
      <c r="W304" s="345"/>
      <c r="X304" s="345"/>
      <c r="Y304" s="345"/>
      <c r="Z304" s="345"/>
      <c r="AA304" s="345"/>
      <c r="AB304" s="345"/>
      <c r="AC304" s="345"/>
      <c r="AD304" s="83"/>
    </row>
    <row r="305" spans="1:30" s="206" customFormat="1" ht="18" customHeight="1">
      <c r="A305" s="121"/>
      <c r="B305" s="107"/>
      <c r="C305" s="108"/>
      <c r="D305" s="42"/>
      <c r="E305" s="207" t="s">
        <v>393</v>
      </c>
      <c r="F305" s="208" t="s">
        <v>195</v>
      </c>
      <c r="G305" s="235">
        <v>2</v>
      </c>
      <c r="H305" s="222"/>
      <c r="I305" s="223"/>
      <c r="J305" s="236">
        <v>38</v>
      </c>
      <c r="K305" s="87">
        <f t="shared" si="23"/>
        <v>0</v>
      </c>
      <c r="L305" s="87">
        <f t="shared" si="24"/>
        <v>0</v>
      </c>
      <c r="M305" s="46">
        <f t="shared" si="25"/>
        <v>19</v>
      </c>
      <c r="N305" s="360"/>
      <c r="O305" s="360"/>
      <c r="P305" s="399"/>
      <c r="Q305" s="360"/>
      <c r="R305" s="360"/>
      <c r="S305" s="360"/>
      <c r="T305" s="360"/>
      <c r="U305" s="360"/>
      <c r="V305" s="360"/>
      <c r="W305" s="360"/>
      <c r="X305" s="360"/>
      <c r="Y305" s="360"/>
      <c r="Z305" s="360"/>
      <c r="AA305" s="360"/>
      <c r="AB305" s="360"/>
      <c r="AC305" s="360"/>
      <c r="AD305" s="83"/>
    </row>
    <row r="306" spans="1:30" ht="18" customHeight="1">
      <c r="A306" s="121"/>
      <c r="B306" s="107"/>
      <c r="C306" s="108"/>
      <c r="D306" s="42"/>
      <c r="E306" s="43" t="s">
        <v>394</v>
      </c>
      <c r="F306" s="44" t="s">
        <v>209</v>
      </c>
      <c r="G306" s="65">
        <v>2</v>
      </c>
      <c r="H306" s="137">
        <v>30</v>
      </c>
      <c r="I306" s="156"/>
      <c r="J306" s="80">
        <v>50</v>
      </c>
      <c r="K306" s="87">
        <f t="shared" si="23"/>
        <v>1.2</v>
      </c>
      <c r="L306" s="87">
        <f t="shared" si="24"/>
        <v>0</v>
      </c>
      <c r="M306" s="46">
        <f t="shared" si="25"/>
        <v>36</v>
      </c>
      <c r="N306" s="360"/>
      <c r="O306" s="360"/>
      <c r="P306" s="399"/>
      <c r="Q306" s="360"/>
      <c r="R306" s="360"/>
      <c r="S306" s="360"/>
      <c r="T306" s="360"/>
      <c r="U306" s="360"/>
      <c r="V306" s="360"/>
      <c r="W306" s="360"/>
      <c r="X306" s="360"/>
      <c r="Y306" s="360"/>
      <c r="Z306" s="360"/>
      <c r="AA306" s="360"/>
      <c r="AB306" s="360"/>
      <c r="AC306" s="360"/>
      <c r="AD306" s="83"/>
    </row>
    <row r="307" spans="1:30" s="225" customFormat="1" ht="18" customHeight="1">
      <c r="A307" s="121"/>
      <c r="B307" s="107"/>
      <c r="C307" s="108"/>
      <c r="D307" s="42"/>
      <c r="E307" s="43" t="s">
        <v>497</v>
      </c>
      <c r="F307" s="44" t="s">
        <v>493</v>
      </c>
      <c r="G307" s="65">
        <v>2</v>
      </c>
      <c r="H307" s="137"/>
      <c r="I307" s="156">
        <v>30</v>
      </c>
      <c r="J307" s="80">
        <v>50</v>
      </c>
      <c r="K307" s="87">
        <f t="shared" si="23"/>
        <v>0</v>
      </c>
      <c r="L307" s="87">
        <f t="shared" si="24"/>
        <v>1.2</v>
      </c>
      <c r="M307" s="46">
        <f t="shared" si="25"/>
        <v>27</v>
      </c>
      <c r="N307" s="360"/>
      <c r="O307" s="360"/>
      <c r="P307" s="399"/>
      <c r="Q307" s="360"/>
      <c r="R307" s="360"/>
      <c r="S307" s="360"/>
      <c r="T307" s="360"/>
      <c r="U307" s="360"/>
      <c r="V307" s="360"/>
      <c r="W307" s="360"/>
      <c r="X307" s="360"/>
      <c r="Y307" s="360"/>
      <c r="Z307" s="360"/>
      <c r="AA307" s="360"/>
      <c r="AB307" s="360"/>
      <c r="AC307" s="360"/>
      <c r="AD307" s="83"/>
    </row>
    <row r="308" spans="1:30" s="225" customFormat="1" ht="18" customHeight="1">
      <c r="A308" s="121"/>
      <c r="B308" s="107"/>
      <c r="C308" s="108"/>
      <c r="D308" s="42"/>
      <c r="E308" s="43" t="s">
        <v>498</v>
      </c>
      <c r="F308" s="44" t="s">
        <v>494</v>
      </c>
      <c r="G308" s="65">
        <v>2</v>
      </c>
      <c r="H308" s="137"/>
      <c r="I308" s="156">
        <v>30</v>
      </c>
      <c r="J308" s="80">
        <v>50</v>
      </c>
      <c r="K308" s="87">
        <f t="shared" si="23"/>
        <v>0</v>
      </c>
      <c r="L308" s="87">
        <f t="shared" si="24"/>
        <v>1.2</v>
      </c>
      <c r="M308" s="46">
        <f t="shared" si="25"/>
        <v>27</v>
      </c>
      <c r="N308" s="360"/>
      <c r="O308" s="360"/>
      <c r="P308" s="399"/>
      <c r="Q308" s="360"/>
      <c r="R308" s="360"/>
      <c r="S308" s="360"/>
      <c r="T308" s="360"/>
      <c r="U308" s="360"/>
      <c r="V308" s="360"/>
      <c r="W308" s="360"/>
      <c r="X308" s="360"/>
      <c r="Y308" s="360"/>
      <c r="Z308" s="360"/>
      <c r="AA308" s="360"/>
      <c r="AB308" s="360"/>
      <c r="AC308" s="360"/>
      <c r="AD308" s="83"/>
    </row>
    <row r="309" spans="1:30" s="225" customFormat="1" ht="18" customHeight="1">
      <c r="A309" s="121"/>
      <c r="B309" s="107"/>
      <c r="C309" s="108"/>
      <c r="D309" s="42"/>
      <c r="E309" s="43" t="s">
        <v>499</v>
      </c>
      <c r="F309" s="44" t="s">
        <v>493</v>
      </c>
      <c r="G309" s="65">
        <v>2</v>
      </c>
      <c r="H309" s="137"/>
      <c r="I309" s="156">
        <v>30</v>
      </c>
      <c r="J309" s="80">
        <v>50</v>
      </c>
      <c r="K309" s="87">
        <f t="shared" si="23"/>
        <v>0</v>
      </c>
      <c r="L309" s="87">
        <f t="shared" si="24"/>
        <v>1.2</v>
      </c>
      <c r="M309" s="46">
        <f t="shared" si="25"/>
        <v>27</v>
      </c>
      <c r="N309" s="360"/>
      <c r="O309" s="360"/>
      <c r="P309" s="399"/>
      <c r="Q309" s="360"/>
      <c r="R309" s="360"/>
      <c r="S309" s="360"/>
      <c r="T309" s="360"/>
      <c r="U309" s="360"/>
      <c r="V309" s="360"/>
      <c r="W309" s="360"/>
      <c r="X309" s="360"/>
      <c r="Y309" s="360"/>
      <c r="Z309" s="360"/>
      <c r="AA309" s="360"/>
      <c r="AB309" s="360"/>
      <c r="AC309" s="360"/>
      <c r="AD309" s="83"/>
    </row>
    <row r="310" spans="1:30" s="225" customFormat="1" ht="18" customHeight="1">
      <c r="A310" s="121"/>
      <c r="B310" s="107"/>
      <c r="C310" s="108"/>
      <c r="D310" s="42"/>
      <c r="E310" s="43" t="s">
        <v>500</v>
      </c>
      <c r="F310" s="44" t="s">
        <v>494</v>
      </c>
      <c r="G310" s="65">
        <v>2</v>
      </c>
      <c r="H310" s="137"/>
      <c r="I310" s="156">
        <v>30</v>
      </c>
      <c r="J310" s="80">
        <v>50</v>
      </c>
      <c r="K310" s="87">
        <f t="shared" si="23"/>
        <v>0</v>
      </c>
      <c r="L310" s="87">
        <f t="shared" si="24"/>
        <v>1.2</v>
      </c>
      <c r="M310" s="46">
        <f t="shared" si="25"/>
        <v>27</v>
      </c>
      <c r="N310" s="360"/>
      <c r="O310" s="360"/>
      <c r="P310" s="399"/>
      <c r="Q310" s="360"/>
      <c r="R310" s="360"/>
      <c r="S310" s="360"/>
      <c r="T310" s="360"/>
      <c r="U310" s="360"/>
      <c r="V310" s="360"/>
      <c r="W310" s="360"/>
      <c r="X310" s="360"/>
      <c r="Y310" s="360"/>
      <c r="Z310" s="360"/>
      <c r="AA310" s="360"/>
      <c r="AB310" s="360"/>
      <c r="AC310" s="360"/>
      <c r="AD310" s="83"/>
    </row>
    <row r="311" spans="1:30" ht="18" customHeight="1">
      <c r="A311" s="121"/>
      <c r="B311" s="107"/>
      <c r="C311" s="108"/>
      <c r="D311" s="42"/>
      <c r="E311" s="43" t="s">
        <v>395</v>
      </c>
      <c r="F311" s="44" t="s">
        <v>197</v>
      </c>
      <c r="G311" s="65">
        <v>2</v>
      </c>
      <c r="H311" s="137">
        <v>30</v>
      </c>
      <c r="I311" s="156">
        <v>30</v>
      </c>
      <c r="J311" s="80">
        <v>30</v>
      </c>
      <c r="K311" s="87">
        <f t="shared" si="23"/>
        <v>1</v>
      </c>
      <c r="L311" s="87">
        <f t="shared" si="24"/>
        <v>1.1000000000000001</v>
      </c>
      <c r="M311" s="46">
        <f t="shared" si="25"/>
        <v>54.8</v>
      </c>
      <c r="N311" s="360"/>
      <c r="O311" s="360"/>
      <c r="P311" s="399"/>
      <c r="Q311" s="360"/>
      <c r="R311" s="360"/>
      <c r="S311" s="360"/>
      <c r="T311" s="360"/>
      <c r="U311" s="360"/>
      <c r="V311" s="360"/>
      <c r="W311" s="360"/>
      <c r="X311" s="360"/>
      <c r="Y311" s="360"/>
      <c r="Z311" s="360"/>
      <c r="AA311" s="360"/>
      <c r="AB311" s="360"/>
      <c r="AC311" s="360"/>
      <c r="AD311" s="83"/>
    </row>
    <row r="312" spans="1:30" ht="18" customHeight="1">
      <c r="A312" s="121"/>
      <c r="B312" s="107"/>
      <c r="C312" s="108"/>
      <c r="D312" s="42"/>
      <c r="E312" s="43" t="s">
        <v>407</v>
      </c>
      <c r="F312" s="44" t="s">
        <v>382</v>
      </c>
      <c r="G312" s="142">
        <v>2</v>
      </c>
      <c r="H312" s="137">
        <v>15</v>
      </c>
      <c r="I312" s="156">
        <v>60</v>
      </c>
      <c r="J312" s="80">
        <v>25</v>
      </c>
      <c r="K312" s="87">
        <f t="shared" si="23"/>
        <v>1</v>
      </c>
      <c r="L312" s="87">
        <f t="shared" si="24"/>
        <v>1</v>
      </c>
      <c r="M312" s="46">
        <f t="shared" si="25"/>
        <v>60</v>
      </c>
      <c r="N312" s="360"/>
      <c r="O312" s="360"/>
      <c r="P312" s="399"/>
      <c r="Q312" s="360"/>
      <c r="R312" s="360"/>
      <c r="S312" s="360"/>
      <c r="T312" s="360"/>
      <c r="U312" s="360"/>
      <c r="V312" s="360"/>
      <c r="W312" s="360"/>
      <c r="X312" s="360"/>
      <c r="Y312" s="360"/>
      <c r="Z312" s="360"/>
      <c r="AA312" s="360"/>
      <c r="AB312" s="360"/>
      <c r="AC312" s="360"/>
      <c r="AD312" s="83"/>
    </row>
    <row r="313" spans="1:30" ht="18" customHeight="1">
      <c r="A313" s="121"/>
      <c r="B313" s="107"/>
      <c r="C313" s="108"/>
      <c r="D313" s="42"/>
      <c r="E313" s="43" t="s">
        <v>408</v>
      </c>
      <c r="F313" s="44" t="s">
        <v>382</v>
      </c>
      <c r="G313" s="142">
        <v>2</v>
      </c>
      <c r="H313" s="137">
        <v>45</v>
      </c>
      <c r="I313" s="156">
        <v>30</v>
      </c>
      <c r="J313" s="80">
        <v>25</v>
      </c>
      <c r="K313" s="87">
        <f t="shared" si="23"/>
        <v>1</v>
      </c>
      <c r="L313" s="87">
        <f t="shared" si="24"/>
        <v>1</v>
      </c>
      <c r="M313" s="46">
        <f t="shared" si="25"/>
        <v>67.5</v>
      </c>
      <c r="N313" s="360"/>
      <c r="O313" s="360"/>
      <c r="P313" s="399"/>
      <c r="Q313" s="360"/>
      <c r="R313" s="360"/>
      <c r="S313" s="360"/>
      <c r="T313" s="360"/>
      <c r="U313" s="360"/>
      <c r="V313" s="360"/>
      <c r="W313" s="360"/>
      <c r="X313" s="360"/>
      <c r="Y313" s="360"/>
      <c r="Z313" s="360"/>
      <c r="AA313" s="360"/>
      <c r="AB313" s="360"/>
      <c r="AC313" s="360"/>
      <c r="AD313" s="83"/>
    </row>
    <row r="314" spans="1:30" ht="18" customHeight="1">
      <c r="A314" s="104">
        <v>16</v>
      </c>
      <c r="B314" s="60" t="s">
        <v>106</v>
      </c>
      <c r="C314" s="61" t="s">
        <v>107</v>
      </c>
      <c r="D314" s="42">
        <v>20200015202</v>
      </c>
      <c r="E314" s="43" t="s">
        <v>201</v>
      </c>
      <c r="F314" s="44" t="s">
        <v>237</v>
      </c>
      <c r="G314" s="159">
        <v>1</v>
      </c>
      <c r="H314" s="144">
        <v>45</v>
      </c>
      <c r="I314" s="157">
        <v>30</v>
      </c>
      <c r="J314" s="106">
        <v>30</v>
      </c>
      <c r="K314" s="87">
        <f t="shared" si="23"/>
        <v>1</v>
      </c>
      <c r="L314" s="87">
        <f t="shared" si="24"/>
        <v>1.1000000000000001</v>
      </c>
      <c r="M314" s="46">
        <f t="shared" si="25"/>
        <v>69.8</v>
      </c>
      <c r="N314" s="376">
        <v>67.5</v>
      </c>
      <c r="O314" s="363">
        <v>0</v>
      </c>
      <c r="P314" s="398">
        <f>SUM(M314:M331)+N314+O314</f>
        <v>861.2</v>
      </c>
      <c r="Q314" s="363">
        <v>0</v>
      </c>
      <c r="R314" s="361">
        <v>55</v>
      </c>
      <c r="S314" s="367">
        <v>450</v>
      </c>
      <c r="T314" s="363">
        <v>450</v>
      </c>
      <c r="U314" s="367">
        <v>112</v>
      </c>
      <c r="V314" s="365">
        <v>112</v>
      </c>
      <c r="W314" s="367">
        <v>56</v>
      </c>
      <c r="X314" s="363">
        <v>56</v>
      </c>
      <c r="Y314" s="361">
        <f>ROUND((P314-T314),1)</f>
        <v>411.2</v>
      </c>
      <c r="Z314" s="359">
        <f>IF(OR(SUM(V314:V331)="",SUM(Q314:Q331)=""),0,IF(OR(SUM(U314:U331)=320,SUM(V314:V331)&gt;0),ROUND((SUM(Q314:Q331)-SUM(V314:V331)),1),0))</f>
        <v>-112</v>
      </c>
      <c r="AA314" s="359">
        <f>IF(OR(SUM(X314:X331)="",SUM(R314:R331)=""),0,IF(OR(SUM(W314:W331)=160,SUM(X314:X331)&gt;0),ROUND((SUM(R314:R331)-SUM(X314:X331)),1),0))</f>
        <v>-1</v>
      </c>
      <c r="AB314" s="370"/>
      <c r="AC314" s="372">
        <f>SUM(Y314:AA331)</f>
        <v>298.2</v>
      </c>
      <c r="AD314" s="83"/>
    </row>
    <row r="315" spans="1:30" ht="18" customHeight="1">
      <c r="A315" s="90"/>
      <c r="B315" s="107"/>
      <c r="C315" s="108"/>
      <c r="D315" s="42">
        <v>21100015203</v>
      </c>
      <c r="E315" s="43" t="s">
        <v>201</v>
      </c>
      <c r="F315" s="44" t="s">
        <v>170</v>
      </c>
      <c r="G315" s="159">
        <v>1</v>
      </c>
      <c r="H315" s="144">
        <v>45</v>
      </c>
      <c r="I315" s="157">
        <v>30</v>
      </c>
      <c r="J315" s="106">
        <v>21</v>
      </c>
      <c r="K315" s="87">
        <f t="shared" si="23"/>
        <v>1</v>
      </c>
      <c r="L315" s="87">
        <f t="shared" si="24"/>
        <v>1</v>
      </c>
      <c r="M315" s="46">
        <f t="shared" si="25"/>
        <v>67.5</v>
      </c>
      <c r="N315" s="345"/>
      <c r="O315" s="345"/>
      <c r="P315" s="399"/>
      <c r="Q315" s="345"/>
      <c r="R315" s="345"/>
      <c r="S315" s="345"/>
      <c r="T315" s="345"/>
      <c r="U315" s="345"/>
      <c r="V315" s="345"/>
      <c r="W315" s="345"/>
      <c r="X315" s="345"/>
      <c r="Y315" s="345"/>
      <c r="Z315" s="345"/>
      <c r="AA315" s="345"/>
      <c r="AB315" s="345"/>
      <c r="AC315" s="345"/>
      <c r="AD315" s="83"/>
    </row>
    <row r="316" spans="1:30" ht="18" customHeight="1">
      <c r="A316" s="90"/>
      <c r="B316" s="107"/>
      <c r="C316" s="108"/>
      <c r="D316" s="42">
        <v>21100180501</v>
      </c>
      <c r="E316" s="43" t="s">
        <v>283</v>
      </c>
      <c r="F316" s="44" t="s">
        <v>172</v>
      </c>
      <c r="G316" s="159">
        <v>1</v>
      </c>
      <c r="H316" s="144">
        <v>30</v>
      </c>
      <c r="I316" s="157"/>
      <c r="J316" s="106">
        <v>67</v>
      </c>
      <c r="K316" s="87">
        <f t="shared" si="23"/>
        <v>1.3</v>
      </c>
      <c r="L316" s="87">
        <f t="shared" si="24"/>
        <v>0</v>
      </c>
      <c r="M316" s="46">
        <f t="shared" si="25"/>
        <v>39</v>
      </c>
      <c r="N316" s="345"/>
      <c r="O316" s="345"/>
      <c r="P316" s="399"/>
      <c r="Q316" s="345"/>
      <c r="R316" s="345"/>
      <c r="S316" s="345"/>
      <c r="T316" s="345"/>
      <c r="U316" s="345"/>
      <c r="V316" s="345"/>
      <c r="W316" s="345"/>
      <c r="X316" s="345"/>
      <c r="Y316" s="345"/>
      <c r="Z316" s="345"/>
      <c r="AA316" s="345"/>
      <c r="AB316" s="345"/>
      <c r="AC316" s="345"/>
      <c r="AD316" s="83"/>
    </row>
    <row r="317" spans="1:30" s="206" customFormat="1" ht="18" customHeight="1">
      <c r="A317" s="121"/>
      <c r="B317" s="107"/>
      <c r="C317" s="108"/>
      <c r="D317" s="42">
        <v>21100180501</v>
      </c>
      <c r="E317" s="43" t="s">
        <v>366</v>
      </c>
      <c r="F317" s="44" t="s">
        <v>172</v>
      </c>
      <c r="G317" s="159">
        <v>1</v>
      </c>
      <c r="H317" s="144"/>
      <c r="I317" s="157">
        <v>30</v>
      </c>
      <c r="J317" s="106">
        <v>30</v>
      </c>
      <c r="K317" s="87">
        <f t="shared" si="23"/>
        <v>0</v>
      </c>
      <c r="L317" s="87">
        <f t="shared" si="24"/>
        <v>1.1000000000000001</v>
      </c>
      <c r="M317" s="46">
        <f t="shared" si="25"/>
        <v>24.8</v>
      </c>
      <c r="N317" s="360"/>
      <c r="O317" s="360"/>
      <c r="P317" s="399"/>
      <c r="Q317" s="360"/>
      <c r="R317" s="360"/>
      <c r="S317" s="360"/>
      <c r="T317" s="360"/>
      <c r="U317" s="360"/>
      <c r="V317" s="360"/>
      <c r="W317" s="360"/>
      <c r="X317" s="360"/>
      <c r="Y317" s="360"/>
      <c r="Z317" s="360"/>
      <c r="AA317" s="360"/>
      <c r="AB317" s="360"/>
      <c r="AC317" s="360"/>
      <c r="AD317" s="83"/>
    </row>
    <row r="318" spans="1:30" s="206" customFormat="1" ht="18" customHeight="1">
      <c r="A318" s="121"/>
      <c r="B318" s="107"/>
      <c r="C318" s="108"/>
      <c r="D318" s="42">
        <v>21100180501</v>
      </c>
      <c r="E318" s="43" t="s">
        <v>367</v>
      </c>
      <c r="F318" s="44" t="s">
        <v>172</v>
      </c>
      <c r="G318" s="159">
        <v>1</v>
      </c>
      <c r="H318" s="144"/>
      <c r="I318" s="157">
        <v>30</v>
      </c>
      <c r="J318" s="106">
        <v>30</v>
      </c>
      <c r="K318" s="87">
        <f t="shared" si="23"/>
        <v>0</v>
      </c>
      <c r="L318" s="87">
        <f t="shared" si="24"/>
        <v>1.1000000000000001</v>
      </c>
      <c r="M318" s="46">
        <f t="shared" si="25"/>
        <v>24.8</v>
      </c>
      <c r="N318" s="360"/>
      <c r="O318" s="360"/>
      <c r="P318" s="399"/>
      <c r="Q318" s="360"/>
      <c r="R318" s="360"/>
      <c r="S318" s="360"/>
      <c r="T318" s="360"/>
      <c r="U318" s="360"/>
      <c r="V318" s="360"/>
      <c r="W318" s="360"/>
      <c r="X318" s="360"/>
      <c r="Y318" s="360"/>
      <c r="Z318" s="360"/>
      <c r="AA318" s="360"/>
      <c r="AB318" s="360"/>
      <c r="AC318" s="360"/>
      <c r="AD318" s="83"/>
    </row>
    <row r="319" spans="1:30" ht="18" customHeight="1">
      <c r="A319" s="90"/>
      <c r="B319" s="107"/>
      <c r="C319" s="108"/>
      <c r="D319" s="42">
        <v>71400119909</v>
      </c>
      <c r="E319" s="43" t="s">
        <v>161</v>
      </c>
      <c r="F319" s="44" t="s">
        <v>284</v>
      </c>
      <c r="G319" s="159">
        <v>1</v>
      </c>
      <c r="H319" s="144">
        <v>30</v>
      </c>
      <c r="I319" s="157">
        <v>60</v>
      </c>
      <c r="J319" s="106">
        <v>35</v>
      </c>
      <c r="K319" s="87">
        <f t="shared" si="23"/>
        <v>1</v>
      </c>
      <c r="L319" s="87">
        <f t="shared" si="24"/>
        <v>1.1000000000000001</v>
      </c>
      <c r="M319" s="46">
        <f t="shared" si="25"/>
        <v>79.5</v>
      </c>
      <c r="N319" s="345"/>
      <c r="O319" s="345"/>
      <c r="P319" s="399"/>
      <c r="Q319" s="345"/>
      <c r="R319" s="345"/>
      <c r="S319" s="345"/>
      <c r="T319" s="345"/>
      <c r="U319" s="345"/>
      <c r="V319" s="345"/>
      <c r="W319" s="345"/>
      <c r="X319" s="345"/>
      <c r="Y319" s="345"/>
      <c r="Z319" s="345"/>
      <c r="AA319" s="345"/>
      <c r="AB319" s="345"/>
      <c r="AC319" s="345"/>
      <c r="AD319" s="83"/>
    </row>
    <row r="320" spans="1:30" ht="18" customHeight="1">
      <c r="A320" s="90"/>
      <c r="B320" s="107"/>
      <c r="C320" s="108"/>
      <c r="D320" s="42">
        <v>71400119909</v>
      </c>
      <c r="E320" s="43" t="s">
        <v>161</v>
      </c>
      <c r="F320" s="44" t="s">
        <v>285</v>
      </c>
      <c r="G320" s="159">
        <v>1</v>
      </c>
      <c r="H320" s="144">
        <v>30</v>
      </c>
      <c r="I320" s="157">
        <v>60</v>
      </c>
      <c r="J320" s="106">
        <v>35</v>
      </c>
      <c r="K320" s="87">
        <f t="shared" si="23"/>
        <v>1</v>
      </c>
      <c r="L320" s="87">
        <f t="shared" si="24"/>
        <v>1.1000000000000001</v>
      </c>
      <c r="M320" s="46">
        <f t="shared" si="25"/>
        <v>79.5</v>
      </c>
      <c r="N320" s="345"/>
      <c r="O320" s="345"/>
      <c r="P320" s="399"/>
      <c r="Q320" s="345"/>
      <c r="R320" s="345"/>
      <c r="S320" s="345"/>
      <c r="T320" s="345"/>
      <c r="U320" s="345"/>
      <c r="V320" s="345"/>
      <c r="W320" s="345"/>
      <c r="X320" s="345"/>
      <c r="Y320" s="345"/>
      <c r="Z320" s="345"/>
      <c r="AA320" s="345"/>
      <c r="AB320" s="345"/>
      <c r="AC320" s="345"/>
      <c r="AD320" s="83"/>
    </row>
    <row r="321" spans="1:30" ht="18" customHeight="1">
      <c r="A321" s="90"/>
      <c r="B321" s="107"/>
      <c r="C321" s="108"/>
      <c r="D321" s="42"/>
      <c r="E321" s="43" t="s">
        <v>218</v>
      </c>
      <c r="F321" s="44" t="s">
        <v>172</v>
      </c>
      <c r="G321" s="159"/>
      <c r="H321" s="144"/>
      <c r="I321" s="157"/>
      <c r="J321" s="106"/>
      <c r="K321" s="87">
        <f t="shared" si="23"/>
        <v>0</v>
      </c>
      <c r="L321" s="87">
        <f t="shared" si="24"/>
        <v>0</v>
      </c>
      <c r="M321" s="46">
        <f t="shared" si="25"/>
        <v>0</v>
      </c>
      <c r="N321" s="345"/>
      <c r="O321" s="345"/>
      <c r="P321" s="399"/>
      <c r="Q321" s="345"/>
      <c r="R321" s="345"/>
      <c r="S321" s="345"/>
      <c r="T321" s="345"/>
      <c r="U321" s="345"/>
      <c r="V321" s="345"/>
      <c r="W321" s="345"/>
      <c r="X321" s="345"/>
      <c r="Y321" s="345"/>
      <c r="Z321" s="345"/>
      <c r="AA321" s="345"/>
      <c r="AB321" s="345"/>
      <c r="AC321" s="345"/>
      <c r="AD321" s="83"/>
    </row>
    <row r="322" spans="1:30" ht="18" customHeight="1">
      <c r="A322" s="90"/>
      <c r="B322" s="107"/>
      <c r="C322" s="108"/>
      <c r="D322" s="42"/>
      <c r="E322" s="43" t="s">
        <v>201</v>
      </c>
      <c r="F322" s="44" t="s">
        <v>260</v>
      </c>
      <c r="G322" s="159">
        <v>2</v>
      </c>
      <c r="H322" s="144">
        <v>45</v>
      </c>
      <c r="I322" s="157">
        <v>30</v>
      </c>
      <c r="J322" s="106">
        <v>40</v>
      </c>
      <c r="K322" s="87">
        <f t="shared" si="23"/>
        <v>1.2</v>
      </c>
      <c r="L322" s="87">
        <f t="shared" si="24"/>
        <v>1.2</v>
      </c>
      <c r="M322" s="46">
        <f t="shared" si="25"/>
        <v>81</v>
      </c>
      <c r="N322" s="345"/>
      <c r="O322" s="345"/>
      <c r="P322" s="399"/>
      <c r="Q322" s="345"/>
      <c r="R322" s="345"/>
      <c r="S322" s="345"/>
      <c r="T322" s="345"/>
      <c r="U322" s="345"/>
      <c r="V322" s="345"/>
      <c r="W322" s="345"/>
      <c r="X322" s="345"/>
      <c r="Y322" s="345"/>
      <c r="Z322" s="345"/>
      <c r="AA322" s="345"/>
      <c r="AB322" s="345"/>
      <c r="AC322" s="345"/>
      <c r="AD322" s="83"/>
    </row>
    <row r="323" spans="1:30" ht="18" customHeight="1">
      <c r="A323" s="121"/>
      <c r="B323" s="107"/>
      <c r="C323" s="108"/>
      <c r="D323" s="42"/>
      <c r="E323" s="43" t="s">
        <v>161</v>
      </c>
      <c r="F323" s="44" t="s">
        <v>399</v>
      </c>
      <c r="G323" s="65">
        <v>2</v>
      </c>
      <c r="H323" s="155">
        <v>30</v>
      </c>
      <c r="I323" s="156">
        <v>60</v>
      </c>
      <c r="J323" s="80">
        <v>40</v>
      </c>
      <c r="K323" s="87">
        <f t="shared" si="23"/>
        <v>1.2</v>
      </c>
      <c r="L323" s="87">
        <f t="shared" si="24"/>
        <v>1.2</v>
      </c>
      <c r="M323" s="46">
        <f t="shared" si="25"/>
        <v>90</v>
      </c>
      <c r="N323" s="360"/>
      <c r="O323" s="360"/>
      <c r="P323" s="399"/>
      <c r="Q323" s="360"/>
      <c r="R323" s="360"/>
      <c r="S323" s="360"/>
      <c r="T323" s="360"/>
      <c r="U323" s="360"/>
      <c r="V323" s="360"/>
      <c r="W323" s="360"/>
      <c r="X323" s="360"/>
      <c r="Y323" s="360"/>
      <c r="Z323" s="360"/>
      <c r="AA323" s="360"/>
      <c r="AB323" s="360"/>
      <c r="AC323" s="360"/>
      <c r="AD323" s="83"/>
    </row>
    <row r="324" spans="1:30" ht="18" customHeight="1">
      <c r="A324" s="121"/>
      <c r="B324" s="107"/>
      <c r="C324" s="108"/>
      <c r="D324" s="42"/>
      <c r="E324" s="43" t="s">
        <v>161</v>
      </c>
      <c r="F324" s="44" t="s">
        <v>412</v>
      </c>
      <c r="G324" s="65">
        <v>2</v>
      </c>
      <c r="H324" s="155">
        <v>30</v>
      </c>
      <c r="I324" s="156">
        <v>60</v>
      </c>
      <c r="J324" s="80">
        <v>40</v>
      </c>
      <c r="K324" s="87">
        <f t="shared" si="23"/>
        <v>1.2</v>
      </c>
      <c r="L324" s="87">
        <f t="shared" si="24"/>
        <v>1.2</v>
      </c>
      <c r="M324" s="46">
        <f t="shared" si="25"/>
        <v>90</v>
      </c>
      <c r="N324" s="360"/>
      <c r="O324" s="360"/>
      <c r="P324" s="399"/>
      <c r="Q324" s="360"/>
      <c r="R324" s="360"/>
      <c r="S324" s="360"/>
      <c r="T324" s="360"/>
      <c r="U324" s="360"/>
      <c r="V324" s="360"/>
      <c r="W324" s="360"/>
      <c r="X324" s="360"/>
      <c r="Y324" s="360"/>
      <c r="Z324" s="360"/>
      <c r="AA324" s="360"/>
      <c r="AB324" s="360"/>
      <c r="AC324" s="360"/>
      <c r="AD324" s="83"/>
    </row>
    <row r="325" spans="1:30" ht="18" customHeight="1">
      <c r="A325" s="121"/>
      <c r="B325" s="107"/>
      <c r="C325" s="108"/>
      <c r="D325" s="42"/>
      <c r="E325" s="43" t="s">
        <v>405</v>
      </c>
      <c r="F325" s="44" t="s">
        <v>172</v>
      </c>
      <c r="G325" s="159">
        <v>2</v>
      </c>
      <c r="H325" s="144">
        <v>30</v>
      </c>
      <c r="I325" s="157">
        <v>30</v>
      </c>
      <c r="J325" s="106">
        <v>50</v>
      </c>
      <c r="K325" s="87">
        <f t="shared" si="23"/>
        <v>1.2</v>
      </c>
      <c r="L325" s="87">
        <f t="shared" si="24"/>
        <v>1.2</v>
      </c>
      <c r="M325" s="46">
        <f t="shared" si="25"/>
        <v>63</v>
      </c>
      <c r="N325" s="360"/>
      <c r="O325" s="360"/>
      <c r="P325" s="399"/>
      <c r="Q325" s="360"/>
      <c r="R325" s="360"/>
      <c r="S325" s="360"/>
      <c r="T325" s="360"/>
      <c r="U325" s="360"/>
      <c r="V325" s="360"/>
      <c r="W325" s="360"/>
      <c r="X325" s="360"/>
      <c r="Y325" s="360"/>
      <c r="Z325" s="360"/>
      <c r="AA325" s="360"/>
      <c r="AB325" s="360"/>
      <c r="AC325" s="360"/>
      <c r="AD325" s="83"/>
    </row>
    <row r="326" spans="1:30" s="206" customFormat="1" ht="18" customHeight="1">
      <c r="A326" s="121"/>
      <c r="B326" s="107"/>
      <c r="C326" s="108"/>
      <c r="D326" s="42"/>
      <c r="E326" s="43" t="s">
        <v>274</v>
      </c>
      <c r="F326" s="44" t="s">
        <v>145</v>
      </c>
      <c r="G326" s="159">
        <v>2</v>
      </c>
      <c r="H326" s="144">
        <v>15</v>
      </c>
      <c r="I326" s="157">
        <v>30</v>
      </c>
      <c r="J326" s="106">
        <v>30</v>
      </c>
      <c r="K326" s="87">
        <f t="shared" si="23"/>
        <v>1</v>
      </c>
      <c r="L326" s="87">
        <f t="shared" si="24"/>
        <v>1.1000000000000001</v>
      </c>
      <c r="M326" s="46">
        <f t="shared" si="25"/>
        <v>39.799999999999997</v>
      </c>
      <c r="N326" s="360"/>
      <c r="O326" s="360"/>
      <c r="P326" s="399"/>
      <c r="Q326" s="360"/>
      <c r="R326" s="360"/>
      <c r="S326" s="360"/>
      <c r="T326" s="360"/>
      <c r="U326" s="360"/>
      <c r="V326" s="360"/>
      <c r="W326" s="360"/>
      <c r="X326" s="360"/>
      <c r="Y326" s="360"/>
      <c r="Z326" s="360"/>
      <c r="AA326" s="360"/>
      <c r="AB326" s="360"/>
      <c r="AC326" s="360"/>
      <c r="AD326" s="83"/>
    </row>
    <row r="327" spans="1:30" s="206" customFormat="1" ht="18" customHeight="1">
      <c r="A327" s="121"/>
      <c r="B327" s="107"/>
      <c r="C327" s="108"/>
      <c r="D327" s="42"/>
      <c r="E327" s="43" t="s">
        <v>274</v>
      </c>
      <c r="F327" s="44" t="s">
        <v>144</v>
      </c>
      <c r="G327" s="159">
        <v>2</v>
      </c>
      <c r="H327" s="144">
        <v>15</v>
      </c>
      <c r="I327" s="157">
        <v>30</v>
      </c>
      <c r="J327" s="106">
        <v>50</v>
      </c>
      <c r="K327" s="87">
        <f t="shared" si="23"/>
        <v>1.2</v>
      </c>
      <c r="L327" s="87">
        <f t="shared" si="24"/>
        <v>1.2</v>
      </c>
      <c r="M327" s="46">
        <f t="shared" si="25"/>
        <v>45</v>
      </c>
      <c r="N327" s="360"/>
      <c r="O327" s="360"/>
      <c r="P327" s="399"/>
      <c r="Q327" s="360"/>
      <c r="R327" s="360"/>
      <c r="S327" s="360"/>
      <c r="T327" s="360"/>
      <c r="U327" s="360"/>
      <c r="V327" s="360"/>
      <c r="W327" s="360"/>
      <c r="X327" s="360"/>
      <c r="Y327" s="360"/>
      <c r="Z327" s="360"/>
      <c r="AA327" s="360"/>
      <c r="AB327" s="360"/>
      <c r="AC327" s="360"/>
      <c r="AD327" s="83"/>
    </row>
    <row r="328" spans="1:30" s="206" customFormat="1" ht="18" hidden="1" customHeight="1">
      <c r="A328" s="121"/>
      <c r="B328" s="107"/>
      <c r="C328" s="108"/>
      <c r="D328" s="42"/>
      <c r="E328" s="43"/>
      <c r="F328" s="44"/>
      <c r="G328" s="159"/>
      <c r="H328" s="144"/>
      <c r="I328" s="157"/>
      <c r="J328" s="106"/>
      <c r="K328" s="87">
        <f t="shared" si="23"/>
        <v>0</v>
      </c>
      <c r="L328" s="87">
        <f t="shared" si="24"/>
        <v>0</v>
      </c>
      <c r="M328" s="46">
        <f t="shared" si="25"/>
        <v>0</v>
      </c>
      <c r="N328" s="360"/>
      <c r="O328" s="360"/>
      <c r="P328" s="399"/>
      <c r="Q328" s="360"/>
      <c r="R328" s="360"/>
      <c r="S328" s="360"/>
      <c r="T328" s="360"/>
      <c r="U328" s="360"/>
      <c r="V328" s="360"/>
      <c r="W328" s="360"/>
      <c r="X328" s="360"/>
      <c r="Y328" s="360"/>
      <c r="Z328" s="360"/>
      <c r="AA328" s="360"/>
      <c r="AB328" s="360"/>
      <c r="AC328" s="360"/>
      <c r="AD328" s="83"/>
    </row>
    <row r="329" spans="1:30" s="206" customFormat="1" ht="18" hidden="1" customHeight="1">
      <c r="A329" s="121"/>
      <c r="B329" s="107"/>
      <c r="C329" s="108"/>
      <c r="D329" s="42"/>
      <c r="E329" s="43"/>
      <c r="F329" s="44"/>
      <c r="G329" s="159"/>
      <c r="H329" s="144"/>
      <c r="I329" s="157"/>
      <c r="J329" s="106"/>
      <c r="K329" s="87">
        <f t="shared" si="23"/>
        <v>0</v>
      </c>
      <c r="L329" s="87">
        <f t="shared" si="24"/>
        <v>0</v>
      </c>
      <c r="M329" s="46">
        <f t="shared" si="25"/>
        <v>0</v>
      </c>
      <c r="N329" s="360"/>
      <c r="O329" s="360"/>
      <c r="P329" s="399"/>
      <c r="Q329" s="360"/>
      <c r="R329" s="360"/>
      <c r="S329" s="360"/>
      <c r="T329" s="360"/>
      <c r="U329" s="360"/>
      <c r="V329" s="360"/>
      <c r="W329" s="360"/>
      <c r="X329" s="360"/>
      <c r="Y329" s="360"/>
      <c r="Z329" s="360"/>
      <c r="AA329" s="360"/>
      <c r="AB329" s="360"/>
      <c r="AC329" s="360"/>
      <c r="AD329" s="83"/>
    </row>
    <row r="330" spans="1:30" s="206" customFormat="1" ht="18" hidden="1" customHeight="1">
      <c r="A330" s="121"/>
      <c r="B330" s="107"/>
      <c r="C330" s="108"/>
      <c r="D330" s="42"/>
      <c r="E330" s="43"/>
      <c r="F330" s="44"/>
      <c r="G330" s="159"/>
      <c r="H330" s="144"/>
      <c r="I330" s="157"/>
      <c r="J330" s="106"/>
      <c r="K330" s="87">
        <f t="shared" si="23"/>
        <v>0</v>
      </c>
      <c r="L330" s="87">
        <f t="shared" si="24"/>
        <v>0</v>
      </c>
      <c r="M330" s="46">
        <f t="shared" si="25"/>
        <v>0</v>
      </c>
      <c r="N330" s="360"/>
      <c r="O330" s="360"/>
      <c r="P330" s="399"/>
      <c r="Q330" s="360"/>
      <c r="R330" s="360"/>
      <c r="S330" s="360"/>
      <c r="T330" s="360"/>
      <c r="U330" s="360"/>
      <c r="V330" s="360"/>
      <c r="W330" s="360"/>
      <c r="X330" s="360"/>
      <c r="Y330" s="360"/>
      <c r="Z330" s="360"/>
      <c r="AA330" s="360"/>
      <c r="AB330" s="360"/>
      <c r="AC330" s="360"/>
      <c r="AD330" s="83"/>
    </row>
    <row r="331" spans="1:30" s="206" customFormat="1" ht="18" hidden="1" customHeight="1">
      <c r="A331" s="121"/>
      <c r="B331" s="107"/>
      <c r="C331" s="108"/>
      <c r="D331" s="42"/>
      <c r="E331" s="43"/>
      <c r="F331" s="44"/>
      <c r="G331" s="159"/>
      <c r="H331" s="144"/>
      <c r="I331" s="157"/>
      <c r="J331" s="106"/>
      <c r="K331" s="87">
        <f t="shared" si="23"/>
        <v>0</v>
      </c>
      <c r="L331" s="87">
        <f t="shared" si="24"/>
        <v>0</v>
      </c>
      <c r="M331" s="46">
        <f t="shared" si="25"/>
        <v>0</v>
      </c>
      <c r="N331" s="360"/>
      <c r="O331" s="360"/>
      <c r="P331" s="399"/>
      <c r="Q331" s="360"/>
      <c r="R331" s="360"/>
      <c r="S331" s="360"/>
      <c r="T331" s="360"/>
      <c r="U331" s="360"/>
      <c r="V331" s="360"/>
      <c r="W331" s="360"/>
      <c r="X331" s="360"/>
      <c r="Y331" s="360"/>
      <c r="Z331" s="360"/>
      <c r="AA331" s="360"/>
      <c r="AB331" s="360"/>
      <c r="AC331" s="360"/>
      <c r="AD331" s="83"/>
    </row>
    <row r="332" spans="1:30" ht="18" customHeight="1">
      <c r="A332" s="104">
        <v>17</v>
      </c>
      <c r="B332" s="60" t="s">
        <v>108</v>
      </c>
      <c r="C332" s="61" t="s">
        <v>109</v>
      </c>
      <c r="D332" s="42" t="s">
        <v>336</v>
      </c>
      <c r="E332" s="43" t="s">
        <v>178</v>
      </c>
      <c r="F332" s="44" t="s">
        <v>179</v>
      </c>
      <c r="G332" s="160">
        <v>1</v>
      </c>
      <c r="H332" s="161">
        <v>45</v>
      </c>
      <c r="I332" s="162">
        <v>0</v>
      </c>
      <c r="J332" s="106">
        <v>65</v>
      </c>
      <c r="K332" s="87">
        <f t="shared" si="23"/>
        <v>1.3</v>
      </c>
      <c r="L332" s="87">
        <f t="shared" si="24"/>
        <v>0</v>
      </c>
      <c r="M332" s="46">
        <f t="shared" si="25"/>
        <v>58.5</v>
      </c>
      <c r="N332" s="376">
        <v>67.5</v>
      </c>
      <c r="O332" s="363">
        <v>0</v>
      </c>
      <c r="P332" s="361">
        <f>SUM(M332:M351)+N332+O332</f>
        <v>1034.5</v>
      </c>
      <c r="Q332" s="363">
        <v>0</v>
      </c>
      <c r="R332" s="361">
        <v>52</v>
      </c>
      <c r="S332" s="367">
        <v>450</v>
      </c>
      <c r="T332" s="363">
        <v>450</v>
      </c>
      <c r="U332" s="367">
        <v>112</v>
      </c>
      <c r="V332" s="365">
        <v>112</v>
      </c>
      <c r="W332" s="367">
        <v>56</v>
      </c>
      <c r="X332" s="363">
        <v>56</v>
      </c>
      <c r="Y332" s="361">
        <f>ROUND((P332-T332),1)</f>
        <v>584.5</v>
      </c>
      <c r="Z332" s="359">
        <f>IF(OR(SUM(V332:V351)="",SUM(Q332:Q351)=""),0,IF(OR(SUM(U332:U351)=320,SUM(V332:V351)&gt;0),ROUND((SUM(Q332:Q351)-SUM(V332:V351)),1),0))</f>
        <v>-112</v>
      </c>
      <c r="AA332" s="359">
        <f>IF(OR(SUM(X332:X351)="",SUM(R332:R351)=""),0,IF(OR(SUM(W332:W351)=160,SUM(X332:X351)&gt;0),ROUND((SUM(R332:R351)-SUM(X332:X351)),1),0))</f>
        <v>-4</v>
      </c>
      <c r="AB332" s="370"/>
      <c r="AC332" s="372">
        <f>SUM(Y332:AA351)</f>
        <v>468.5</v>
      </c>
      <c r="AD332" s="372"/>
    </row>
    <row r="333" spans="1:30" ht="18" customHeight="1">
      <c r="A333" s="90"/>
      <c r="B333" s="107"/>
      <c r="C333" s="108"/>
      <c r="D333" s="42" t="s">
        <v>336</v>
      </c>
      <c r="E333" s="43" t="s">
        <v>533</v>
      </c>
      <c r="F333" s="44" t="s">
        <v>179</v>
      </c>
      <c r="G333" s="62">
        <v>1</v>
      </c>
      <c r="H333" s="163">
        <v>0</v>
      </c>
      <c r="I333" s="164">
        <v>60</v>
      </c>
      <c r="J333" s="106">
        <v>33</v>
      </c>
      <c r="K333" s="87">
        <f t="shared" ref="K333:K396" si="26">IF(OR(LEFT(E333,2)="ĐA",LEFT(E333,2)="DA",LEFT(E333,5)="Đồ án",LEFT(E333,5)="Đồán ",LEFT(E333,9)="Sinh hoạt",LEFT(E333,9)="sinh hoạt",LEFT(E333,6)="Cố vấn",LEFT(E333,6)="cố vấn",LEFT(E333,4)="cvht",LEFT(E333,4)="CVHT",LEFT(E333,4)="shcn",LEFT(E333,4)="SHCN"),0,(IF(AND(H333&gt;0,J333&gt;0),IF(J333&gt;60,1.3,IF(J333&gt;35,1.2,1)),0)))</f>
        <v>0</v>
      </c>
      <c r="L333" s="87">
        <f t="shared" ref="L333:L396" si="27">IF(OR(LEFT(E333,2)="ĐA",LEFT(E333,2)="DA",LEFT(E333,5)="Đồ án",LEFT(E333,5)="Đồán "),0,IF(AND(J333&gt;0,I333&gt;0),IF(AND(OR(LEFT(E333,4)="GDQP",LEFT(E333,4)="gdqp",LEFT(E333,19)="Giáo dục quốc phòng"),J333&gt;50),1.3,IF(J333&gt;35,1.2,IF(J333&gt;29,1.1,1))),0))</f>
        <v>1.1000000000000001</v>
      </c>
      <c r="M333" s="46">
        <f t="shared" ref="M333:M396" si="28">ROUND(IF(OR(LEFT(E333,2)="ĐA",LEFT(E333,2)="DA",LEFT(E333,5)="Đồ án",LEFT(E333,5)="Đồán "),J333*0.5,(IF(H333&gt;0,H333*K333,"0")+IF(I333&gt;0,(I333*0.75)*L333,"0"))),1)</f>
        <v>49.5</v>
      </c>
      <c r="N333" s="345"/>
      <c r="O333" s="345"/>
      <c r="P333" s="345"/>
      <c r="Q333" s="345"/>
      <c r="R333" s="345"/>
      <c r="S333" s="345"/>
      <c r="T333" s="345"/>
      <c r="U333" s="345"/>
      <c r="V333" s="345"/>
      <c r="W333" s="345"/>
      <c r="X333" s="345"/>
      <c r="Y333" s="345"/>
      <c r="Z333" s="345"/>
      <c r="AA333" s="345"/>
      <c r="AB333" s="345"/>
      <c r="AC333" s="345"/>
      <c r="AD333" s="345"/>
    </row>
    <row r="334" spans="1:30" ht="18" customHeight="1">
      <c r="A334" s="90"/>
      <c r="B334" s="107"/>
      <c r="C334" s="108"/>
      <c r="D334" s="42" t="s">
        <v>336</v>
      </c>
      <c r="E334" s="43" t="s">
        <v>534</v>
      </c>
      <c r="F334" s="44" t="s">
        <v>532</v>
      </c>
      <c r="G334" s="62">
        <v>1</v>
      </c>
      <c r="H334" s="165">
        <v>0</v>
      </c>
      <c r="I334" s="166">
        <v>60</v>
      </c>
      <c r="J334" s="106">
        <v>32</v>
      </c>
      <c r="K334" s="87">
        <f t="shared" si="26"/>
        <v>0</v>
      </c>
      <c r="L334" s="87">
        <f t="shared" si="27"/>
        <v>1.1000000000000001</v>
      </c>
      <c r="M334" s="46">
        <f t="shared" si="28"/>
        <v>49.5</v>
      </c>
      <c r="N334" s="345"/>
      <c r="O334" s="345"/>
      <c r="P334" s="345"/>
      <c r="Q334" s="345"/>
      <c r="R334" s="345"/>
      <c r="S334" s="345"/>
      <c r="T334" s="345"/>
      <c r="U334" s="345"/>
      <c r="V334" s="345"/>
      <c r="W334" s="345"/>
      <c r="X334" s="345"/>
      <c r="Y334" s="345"/>
      <c r="Z334" s="345"/>
      <c r="AA334" s="345"/>
      <c r="AB334" s="345"/>
      <c r="AC334" s="345"/>
      <c r="AD334" s="345"/>
    </row>
    <row r="335" spans="1:30" ht="18" customHeight="1">
      <c r="A335" s="90"/>
      <c r="B335" s="107"/>
      <c r="C335" s="108"/>
      <c r="D335" s="42" t="s">
        <v>337</v>
      </c>
      <c r="E335" s="43" t="s">
        <v>180</v>
      </c>
      <c r="F335" s="44" t="s">
        <v>181</v>
      </c>
      <c r="G335" s="62">
        <v>1</v>
      </c>
      <c r="H335" s="165">
        <v>60</v>
      </c>
      <c r="I335" s="166">
        <v>30</v>
      </c>
      <c r="J335" s="106">
        <v>43</v>
      </c>
      <c r="K335" s="87">
        <f t="shared" si="26"/>
        <v>1.2</v>
      </c>
      <c r="L335" s="87">
        <f t="shared" si="27"/>
        <v>1.2</v>
      </c>
      <c r="M335" s="46">
        <f t="shared" si="28"/>
        <v>99</v>
      </c>
      <c r="N335" s="345"/>
      <c r="O335" s="345"/>
      <c r="P335" s="345"/>
      <c r="Q335" s="345"/>
      <c r="R335" s="345"/>
      <c r="S335" s="345"/>
      <c r="T335" s="345"/>
      <c r="U335" s="345"/>
      <c r="V335" s="345"/>
      <c r="W335" s="345"/>
      <c r="X335" s="345"/>
      <c r="Y335" s="345"/>
      <c r="Z335" s="345"/>
      <c r="AA335" s="345"/>
      <c r="AB335" s="345"/>
      <c r="AC335" s="345"/>
      <c r="AD335" s="345"/>
    </row>
    <row r="336" spans="1:30" ht="18" customHeight="1">
      <c r="A336" s="90"/>
      <c r="B336" s="107"/>
      <c r="C336" s="108"/>
      <c r="D336" s="42"/>
      <c r="E336" s="207" t="s">
        <v>190</v>
      </c>
      <c r="F336" s="208" t="s">
        <v>181</v>
      </c>
      <c r="G336" s="213">
        <v>1</v>
      </c>
      <c r="H336" s="214"/>
      <c r="I336" s="215"/>
      <c r="J336" s="212">
        <v>43</v>
      </c>
      <c r="K336" s="87">
        <f t="shared" si="26"/>
        <v>0</v>
      </c>
      <c r="L336" s="87">
        <f t="shared" si="27"/>
        <v>0</v>
      </c>
      <c r="M336" s="46">
        <f t="shared" si="28"/>
        <v>21.5</v>
      </c>
      <c r="N336" s="345"/>
      <c r="O336" s="345"/>
      <c r="P336" s="345"/>
      <c r="Q336" s="345"/>
      <c r="R336" s="345"/>
      <c r="S336" s="345"/>
      <c r="T336" s="345"/>
      <c r="U336" s="345"/>
      <c r="V336" s="345"/>
      <c r="W336" s="345"/>
      <c r="X336" s="345"/>
      <c r="Y336" s="345"/>
      <c r="Z336" s="345"/>
      <c r="AA336" s="345"/>
      <c r="AB336" s="345"/>
      <c r="AC336" s="345"/>
      <c r="AD336" s="345"/>
    </row>
    <row r="337" spans="1:30" ht="18" customHeight="1">
      <c r="A337" s="90"/>
      <c r="B337" s="107"/>
      <c r="C337" s="108"/>
      <c r="D337" s="42" t="s">
        <v>338</v>
      </c>
      <c r="E337" s="43" t="s">
        <v>182</v>
      </c>
      <c r="F337" s="44" t="s">
        <v>169</v>
      </c>
      <c r="G337" s="62">
        <v>1</v>
      </c>
      <c r="H337" s="163">
        <v>45</v>
      </c>
      <c r="I337" s="164">
        <v>30</v>
      </c>
      <c r="J337" s="106">
        <v>37</v>
      </c>
      <c r="K337" s="87">
        <f t="shared" si="26"/>
        <v>1.2</v>
      </c>
      <c r="L337" s="87">
        <f t="shared" si="27"/>
        <v>1.2</v>
      </c>
      <c r="M337" s="46">
        <f t="shared" si="28"/>
        <v>81</v>
      </c>
      <c r="N337" s="345"/>
      <c r="O337" s="345"/>
      <c r="P337" s="345"/>
      <c r="Q337" s="345"/>
      <c r="R337" s="345"/>
      <c r="S337" s="345"/>
      <c r="T337" s="345"/>
      <c r="U337" s="345"/>
      <c r="V337" s="345"/>
      <c r="W337" s="345"/>
      <c r="X337" s="345"/>
      <c r="Y337" s="345"/>
      <c r="Z337" s="345"/>
      <c r="AA337" s="345"/>
      <c r="AB337" s="345"/>
      <c r="AC337" s="345"/>
      <c r="AD337" s="345"/>
    </row>
    <row r="338" spans="1:30" ht="18" customHeight="1">
      <c r="A338" s="121"/>
      <c r="B338" s="107"/>
      <c r="C338" s="108"/>
      <c r="D338" s="42" t="s">
        <v>339</v>
      </c>
      <c r="E338" s="43" t="s">
        <v>161</v>
      </c>
      <c r="F338" s="44" t="s">
        <v>183</v>
      </c>
      <c r="G338" s="62">
        <v>1</v>
      </c>
      <c r="H338" s="163">
        <v>30</v>
      </c>
      <c r="I338" s="164">
        <v>60</v>
      </c>
      <c r="J338" s="106">
        <v>39</v>
      </c>
      <c r="K338" s="87">
        <f t="shared" si="26"/>
        <v>1.2</v>
      </c>
      <c r="L338" s="87">
        <f t="shared" si="27"/>
        <v>1.2</v>
      </c>
      <c r="M338" s="46">
        <f t="shared" si="28"/>
        <v>90</v>
      </c>
      <c r="N338" s="360"/>
      <c r="O338" s="360"/>
      <c r="P338" s="360"/>
      <c r="Q338" s="360"/>
      <c r="R338" s="360"/>
      <c r="S338" s="360"/>
      <c r="T338" s="360"/>
      <c r="U338" s="360"/>
      <c r="V338" s="360"/>
      <c r="W338" s="360"/>
      <c r="X338" s="360"/>
      <c r="Y338" s="360"/>
      <c r="Z338" s="360"/>
      <c r="AA338" s="360"/>
      <c r="AB338" s="360"/>
      <c r="AC338" s="360"/>
      <c r="AD338" s="360"/>
    </row>
    <row r="339" spans="1:30" ht="18" customHeight="1">
      <c r="A339" s="121"/>
      <c r="B339" s="107"/>
      <c r="C339" s="108"/>
      <c r="D339" s="42"/>
      <c r="E339" s="43" t="s">
        <v>218</v>
      </c>
      <c r="F339" s="44" t="s">
        <v>183</v>
      </c>
      <c r="G339" s="227"/>
      <c r="H339" s="228"/>
      <c r="I339" s="229"/>
      <c r="J339" s="106"/>
      <c r="K339" s="87">
        <f t="shared" si="26"/>
        <v>0</v>
      </c>
      <c r="L339" s="87">
        <f t="shared" si="27"/>
        <v>0</v>
      </c>
      <c r="M339" s="46">
        <f t="shared" si="28"/>
        <v>0</v>
      </c>
      <c r="N339" s="360"/>
      <c r="O339" s="360"/>
      <c r="P339" s="360"/>
      <c r="Q339" s="360"/>
      <c r="R339" s="360"/>
      <c r="S339" s="360"/>
      <c r="T339" s="360"/>
      <c r="U339" s="360"/>
      <c r="V339" s="360"/>
      <c r="W339" s="360"/>
      <c r="X339" s="360"/>
      <c r="Y339" s="360"/>
      <c r="Z339" s="360"/>
      <c r="AA339" s="360"/>
      <c r="AB339" s="360"/>
      <c r="AC339" s="360"/>
      <c r="AD339" s="360"/>
    </row>
    <row r="340" spans="1:30" s="206" customFormat="1" ht="18" customHeight="1">
      <c r="A340" s="121"/>
      <c r="B340" s="107"/>
      <c r="C340" s="108"/>
      <c r="D340" s="42"/>
      <c r="E340" s="43" t="s">
        <v>406</v>
      </c>
      <c r="F340" s="44" t="s">
        <v>382</v>
      </c>
      <c r="G340" s="230">
        <v>2</v>
      </c>
      <c r="H340" s="163">
        <v>45</v>
      </c>
      <c r="I340" s="164">
        <v>30</v>
      </c>
      <c r="J340" s="106">
        <v>40</v>
      </c>
      <c r="K340" s="87">
        <f t="shared" si="26"/>
        <v>1.2</v>
      </c>
      <c r="L340" s="87">
        <f t="shared" si="27"/>
        <v>1.2</v>
      </c>
      <c r="M340" s="46">
        <f t="shared" si="28"/>
        <v>81</v>
      </c>
      <c r="N340" s="360"/>
      <c r="O340" s="360"/>
      <c r="P340" s="360"/>
      <c r="Q340" s="360"/>
      <c r="R340" s="360"/>
      <c r="S340" s="360"/>
      <c r="T340" s="360"/>
      <c r="U340" s="360"/>
      <c r="V340" s="360"/>
      <c r="W340" s="360"/>
      <c r="X340" s="360"/>
      <c r="Y340" s="360"/>
      <c r="Z340" s="360"/>
      <c r="AA340" s="360"/>
      <c r="AB340" s="360"/>
      <c r="AC340" s="360"/>
      <c r="AD340" s="360"/>
    </row>
    <row r="341" spans="1:30" ht="18" customHeight="1">
      <c r="A341" s="121"/>
      <c r="B341" s="107"/>
      <c r="C341" s="108"/>
      <c r="D341" s="42"/>
      <c r="E341" s="43" t="s">
        <v>397</v>
      </c>
      <c r="F341" s="44" t="s">
        <v>202</v>
      </c>
      <c r="G341" s="62">
        <v>2</v>
      </c>
      <c r="H341" s="163">
        <v>45</v>
      </c>
      <c r="I341" s="164">
        <v>30</v>
      </c>
      <c r="J341" s="106">
        <v>40</v>
      </c>
      <c r="K341" s="87">
        <f t="shared" si="26"/>
        <v>1.2</v>
      </c>
      <c r="L341" s="87">
        <f t="shared" si="27"/>
        <v>1.2</v>
      </c>
      <c r="M341" s="46">
        <f t="shared" si="28"/>
        <v>81</v>
      </c>
      <c r="N341" s="360"/>
      <c r="O341" s="360"/>
      <c r="P341" s="360"/>
      <c r="Q341" s="360"/>
      <c r="R341" s="360"/>
      <c r="S341" s="360"/>
      <c r="T341" s="360"/>
      <c r="U341" s="360"/>
      <c r="V341" s="360"/>
      <c r="W341" s="360"/>
      <c r="X341" s="360"/>
      <c r="Y341" s="360"/>
      <c r="Z341" s="360"/>
      <c r="AA341" s="360"/>
      <c r="AB341" s="360"/>
      <c r="AC341" s="360"/>
      <c r="AD341" s="360"/>
    </row>
    <row r="342" spans="1:30" s="206" customFormat="1" ht="18" customHeight="1">
      <c r="A342" s="121"/>
      <c r="B342" s="107"/>
      <c r="C342" s="108"/>
      <c r="D342" s="42"/>
      <c r="E342" s="43" t="s">
        <v>397</v>
      </c>
      <c r="F342" s="44" t="s">
        <v>237</v>
      </c>
      <c r="G342" s="62">
        <v>2</v>
      </c>
      <c r="H342" s="163">
        <v>45</v>
      </c>
      <c r="I342" s="164">
        <v>30</v>
      </c>
      <c r="J342" s="106">
        <v>40</v>
      </c>
      <c r="K342" s="87">
        <f t="shared" si="26"/>
        <v>1.2</v>
      </c>
      <c r="L342" s="87">
        <f t="shared" si="27"/>
        <v>1.2</v>
      </c>
      <c r="M342" s="46">
        <f t="shared" si="28"/>
        <v>81</v>
      </c>
      <c r="N342" s="360"/>
      <c r="O342" s="360"/>
      <c r="P342" s="360"/>
      <c r="Q342" s="360"/>
      <c r="R342" s="360"/>
      <c r="S342" s="360"/>
      <c r="T342" s="360"/>
      <c r="U342" s="360"/>
      <c r="V342" s="360"/>
      <c r="W342" s="360"/>
      <c r="X342" s="360"/>
      <c r="Y342" s="360"/>
      <c r="Z342" s="360"/>
      <c r="AA342" s="360"/>
      <c r="AB342" s="360"/>
      <c r="AC342" s="360"/>
      <c r="AD342" s="360"/>
    </row>
    <row r="343" spans="1:30" ht="18" customHeight="1">
      <c r="A343" s="121"/>
      <c r="B343" s="107"/>
      <c r="C343" s="108"/>
      <c r="D343" s="42"/>
      <c r="E343" s="43" t="s">
        <v>397</v>
      </c>
      <c r="F343" s="44" t="s">
        <v>280</v>
      </c>
      <c r="G343" s="62">
        <v>2</v>
      </c>
      <c r="H343" s="163">
        <v>45</v>
      </c>
      <c r="I343" s="164">
        <v>30</v>
      </c>
      <c r="J343" s="106">
        <v>40</v>
      </c>
      <c r="K343" s="87">
        <f t="shared" si="26"/>
        <v>1.2</v>
      </c>
      <c r="L343" s="87">
        <f t="shared" si="27"/>
        <v>1.2</v>
      </c>
      <c r="M343" s="46">
        <f t="shared" si="28"/>
        <v>81</v>
      </c>
      <c r="N343" s="360"/>
      <c r="O343" s="360"/>
      <c r="P343" s="360"/>
      <c r="Q343" s="360"/>
      <c r="R343" s="360"/>
      <c r="S343" s="360"/>
      <c r="T343" s="360"/>
      <c r="U343" s="360"/>
      <c r="V343" s="360"/>
      <c r="W343" s="360"/>
      <c r="X343" s="360"/>
      <c r="Y343" s="360"/>
      <c r="Z343" s="360"/>
      <c r="AA343" s="360"/>
      <c r="AB343" s="360"/>
      <c r="AC343" s="360"/>
      <c r="AD343" s="360"/>
    </row>
    <row r="344" spans="1:30" s="225" customFormat="1" ht="18" customHeight="1">
      <c r="A344" s="121"/>
      <c r="B344" s="107"/>
      <c r="C344" s="108"/>
      <c r="D344" s="42"/>
      <c r="E344" s="207" t="s">
        <v>393</v>
      </c>
      <c r="F344" s="208" t="s">
        <v>205</v>
      </c>
      <c r="G344" s="311">
        <v>2</v>
      </c>
      <c r="H344" s="232"/>
      <c r="I344" s="231"/>
      <c r="J344" s="212">
        <v>28</v>
      </c>
      <c r="K344" s="309">
        <v>0</v>
      </c>
      <c r="L344" s="309">
        <v>0</v>
      </c>
      <c r="M344" s="310">
        <v>14</v>
      </c>
      <c r="N344" s="360"/>
      <c r="O344" s="360"/>
      <c r="P344" s="360"/>
      <c r="Q344" s="360"/>
      <c r="R344" s="360"/>
      <c r="S344" s="360"/>
      <c r="T344" s="360"/>
      <c r="U344" s="360"/>
      <c r="V344" s="360"/>
      <c r="W344" s="360"/>
      <c r="X344" s="360"/>
      <c r="Y344" s="360"/>
      <c r="Z344" s="360"/>
      <c r="AA344" s="360"/>
      <c r="AB344" s="360"/>
      <c r="AC344" s="360"/>
      <c r="AD344" s="360"/>
    </row>
    <row r="345" spans="1:30" ht="18" customHeight="1">
      <c r="A345" s="90"/>
      <c r="B345" s="107"/>
      <c r="C345" s="108"/>
      <c r="D345" s="42"/>
      <c r="E345" s="43" t="s">
        <v>161</v>
      </c>
      <c r="F345" s="44" t="s">
        <v>421</v>
      </c>
      <c r="G345" s="62">
        <v>2</v>
      </c>
      <c r="H345" s="163">
        <v>30</v>
      </c>
      <c r="I345" s="164">
        <v>60</v>
      </c>
      <c r="J345" s="106">
        <v>40</v>
      </c>
      <c r="K345" s="87">
        <f t="shared" si="26"/>
        <v>1.2</v>
      </c>
      <c r="L345" s="87">
        <f t="shared" si="27"/>
        <v>1.2</v>
      </c>
      <c r="M345" s="46">
        <f t="shared" si="28"/>
        <v>90</v>
      </c>
      <c r="N345" s="345"/>
      <c r="O345" s="345"/>
      <c r="P345" s="345"/>
      <c r="Q345" s="345"/>
      <c r="R345" s="345"/>
      <c r="S345" s="345"/>
      <c r="T345" s="345"/>
      <c r="U345" s="345"/>
      <c r="V345" s="345"/>
      <c r="W345" s="345"/>
      <c r="X345" s="345"/>
      <c r="Y345" s="345"/>
      <c r="Z345" s="345"/>
      <c r="AA345" s="345"/>
      <c r="AB345" s="345"/>
      <c r="AC345" s="345"/>
      <c r="AD345" s="345"/>
    </row>
    <row r="346" spans="1:30" ht="18" customHeight="1">
      <c r="A346" s="90"/>
      <c r="B346" s="107"/>
      <c r="C346" s="108"/>
      <c r="D346" s="42"/>
      <c r="E346" s="43" t="s">
        <v>161</v>
      </c>
      <c r="F346" s="44" t="s">
        <v>424</v>
      </c>
      <c r="G346" s="62">
        <v>2</v>
      </c>
      <c r="H346" s="163">
        <v>30</v>
      </c>
      <c r="I346" s="164">
        <v>60</v>
      </c>
      <c r="J346" s="106">
        <v>40</v>
      </c>
      <c r="K346" s="87">
        <f t="shared" si="26"/>
        <v>1.2</v>
      </c>
      <c r="L346" s="87">
        <f t="shared" si="27"/>
        <v>1.2</v>
      </c>
      <c r="M346" s="46">
        <f t="shared" si="28"/>
        <v>90</v>
      </c>
      <c r="N346" s="345"/>
      <c r="O346" s="345"/>
      <c r="P346" s="345"/>
      <c r="Q346" s="345"/>
      <c r="R346" s="345"/>
      <c r="S346" s="345"/>
      <c r="T346" s="345"/>
      <c r="U346" s="345"/>
      <c r="V346" s="345"/>
      <c r="W346" s="345"/>
      <c r="X346" s="345"/>
      <c r="Y346" s="345"/>
      <c r="Z346" s="345"/>
      <c r="AA346" s="345"/>
      <c r="AB346" s="345"/>
      <c r="AC346" s="345"/>
      <c r="AD346" s="345"/>
    </row>
    <row r="347" spans="1:30" s="264" customFormat="1" ht="18" hidden="1" customHeight="1">
      <c r="A347" s="121"/>
      <c r="B347" s="107"/>
      <c r="C347" s="108"/>
      <c r="D347" s="42"/>
      <c r="E347" s="43"/>
      <c r="F347" s="44"/>
      <c r="G347" s="62"/>
      <c r="H347" s="187"/>
      <c r="I347" s="188"/>
      <c r="J347" s="106"/>
      <c r="K347" s="87"/>
      <c r="L347" s="87"/>
      <c r="M347" s="46"/>
      <c r="N347" s="360"/>
      <c r="O347" s="360"/>
      <c r="P347" s="360"/>
      <c r="Q347" s="360"/>
      <c r="R347" s="360"/>
      <c r="S347" s="360"/>
      <c r="T347" s="360"/>
      <c r="U347" s="360"/>
      <c r="V347" s="360"/>
      <c r="W347" s="360"/>
      <c r="X347" s="360"/>
      <c r="Y347" s="360"/>
      <c r="Z347" s="360"/>
      <c r="AA347" s="360"/>
      <c r="AB347" s="360"/>
      <c r="AC347" s="360"/>
      <c r="AD347" s="360"/>
    </row>
    <row r="348" spans="1:30" s="264" customFormat="1" ht="18" hidden="1" customHeight="1">
      <c r="A348" s="121"/>
      <c r="B348" s="107"/>
      <c r="C348" s="108"/>
      <c r="D348" s="42"/>
      <c r="E348" s="43"/>
      <c r="F348" s="44"/>
      <c r="G348" s="62"/>
      <c r="H348" s="187"/>
      <c r="I348" s="188"/>
      <c r="J348" s="106"/>
      <c r="K348" s="87"/>
      <c r="L348" s="87"/>
      <c r="M348" s="46"/>
      <c r="N348" s="360"/>
      <c r="O348" s="360"/>
      <c r="P348" s="360"/>
      <c r="Q348" s="360"/>
      <c r="R348" s="360"/>
      <c r="S348" s="360"/>
      <c r="T348" s="360"/>
      <c r="U348" s="360"/>
      <c r="V348" s="360"/>
      <c r="W348" s="360"/>
      <c r="X348" s="360"/>
      <c r="Y348" s="360"/>
      <c r="Z348" s="360"/>
      <c r="AA348" s="360"/>
      <c r="AB348" s="360"/>
      <c r="AC348" s="360"/>
      <c r="AD348" s="360"/>
    </row>
    <row r="349" spans="1:30" s="264" customFormat="1" ht="18" hidden="1" customHeight="1">
      <c r="A349" s="121"/>
      <c r="B349" s="107"/>
      <c r="C349" s="108"/>
      <c r="D349" s="42"/>
      <c r="E349" s="43"/>
      <c r="F349" s="44"/>
      <c r="G349" s="62"/>
      <c r="H349" s="187"/>
      <c r="I349" s="188"/>
      <c r="J349" s="106"/>
      <c r="K349" s="87"/>
      <c r="L349" s="87"/>
      <c r="M349" s="46"/>
      <c r="N349" s="360"/>
      <c r="O349" s="360"/>
      <c r="P349" s="360"/>
      <c r="Q349" s="360"/>
      <c r="R349" s="360"/>
      <c r="S349" s="360"/>
      <c r="T349" s="360"/>
      <c r="U349" s="360"/>
      <c r="V349" s="360"/>
      <c r="W349" s="360"/>
      <c r="X349" s="360"/>
      <c r="Y349" s="360"/>
      <c r="Z349" s="360"/>
      <c r="AA349" s="360"/>
      <c r="AB349" s="360"/>
      <c r="AC349" s="360"/>
      <c r="AD349" s="360"/>
    </row>
    <row r="350" spans="1:30" ht="18" hidden="1" customHeight="1">
      <c r="A350" s="121"/>
      <c r="B350" s="107"/>
      <c r="C350" s="108"/>
      <c r="D350" s="42"/>
      <c r="E350" s="43"/>
      <c r="F350" s="44"/>
      <c r="G350" s="62"/>
      <c r="H350" s="187"/>
      <c r="I350" s="188"/>
      <c r="J350" s="106"/>
      <c r="K350" s="87">
        <f t="shared" si="26"/>
        <v>0</v>
      </c>
      <c r="L350" s="87">
        <f t="shared" si="27"/>
        <v>0</v>
      </c>
      <c r="M350" s="46">
        <f t="shared" si="28"/>
        <v>0</v>
      </c>
      <c r="N350" s="360"/>
      <c r="O350" s="360"/>
      <c r="P350" s="360"/>
      <c r="Q350" s="360"/>
      <c r="R350" s="360"/>
      <c r="S350" s="360"/>
      <c r="T350" s="360"/>
      <c r="U350" s="360"/>
      <c r="V350" s="360"/>
      <c r="W350" s="360"/>
      <c r="X350" s="360"/>
      <c r="Y350" s="360"/>
      <c r="Z350" s="360"/>
      <c r="AA350" s="360"/>
      <c r="AB350" s="360"/>
      <c r="AC350" s="360"/>
      <c r="AD350" s="360"/>
    </row>
    <row r="351" spans="1:30" ht="18" hidden="1" customHeight="1">
      <c r="A351" s="90"/>
      <c r="B351" s="107"/>
      <c r="C351" s="108"/>
      <c r="D351" s="42"/>
      <c r="E351" s="43"/>
      <c r="F351" s="44"/>
      <c r="G351" s="160"/>
      <c r="H351" s="167"/>
      <c r="I351" s="168"/>
      <c r="J351" s="169"/>
      <c r="K351" s="87">
        <f t="shared" si="26"/>
        <v>0</v>
      </c>
      <c r="L351" s="87">
        <f t="shared" si="27"/>
        <v>0</v>
      </c>
      <c r="M351" s="46">
        <f t="shared" si="28"/>
        <v>0</v>
      </c>
      <c r="N351" s="345"/>
      <c r="O351" s="345"/>
      <c r="P351" s="345"/>
      <c r="Q351" s="345"/>
      <c r="R351" s="345"/>
      <c r="S351" s="345"/>
      <c r="T351" s="345"/>
      <c r="U351" s="345"/>
      <c r="V351" s="345"/>
      <c r="W351" s="345"/>
      <c r="X351" s="345"/>
      <c r="Y351" s="345"/>
      <c r="Z351" s="345"/>
      <c r="AA351" s="345"/>
      <c r="AB351" s="345"/>
      <c r="AC351" s="345"/>
      <c r="AD351" s="345"/>
    </row>
    <row r="352" spans="1:30" ht="18" customHeight="1">
      <c r="A352" s="104">
        <v>18</v>
      </c>
      <c r="B352" s="60" t="s">
        <v>110</v>
      </c>
      <c r="C352" s="61" t="s">
        <v>111</v>
      </c>
      <c r="D352" s="42">
        <v>20200090201</v>
      </c>
      <c r="E352" s="43" t="s">
        <v>196</v>
      </c>
      <c r="F352" s="44" t="s">
        <v>197</v>
      </c>
      <c r="G352" s="158">
        <v>1</v>
      </c>
      <c r="H352" s="144">
        <v>45</v>
      </c>
      <c r="I352" s="157"/>
      <c r="J352" s="106">
        <v>58</v>
      </c>
      <c r="K352" s="87">
        <f t="shared" si="26"/>
        <v>1.2</v>
      </c>
      <c r="L352" s="87">
        <f t="shared" si="27"/>
        <v>0</v>
      </c>
      <c r="M352" s="46">
        <f t="shared" si="28"/>
        <v>54</v>
      </c>
      <c r="N352" s="376">
        <v>89.5</v>
      </c>
      <c r="O352" s="363"/>
      <c r="P352" s="361">
        <f>SUM(M352:M374)+N352+O352</f>
        <v>1191</v>
      </c>
      <c r="Q352" s="363">
        <v>0</v>
      </c>
      <c r="R352" s="361">
        <v>35</v>
      </c>
      <c r="S352" s="367">
        <v>450</v>
      </c>
      <c r="T352" s="363">
        <v>450</v>
      </c>
      <c r="U352" s="367">
        <v>112</v>
      </c>
      <c r="V352" s="365">
        <v>112</v>
      </c>
      <c r="W352" s="367">
        <v>56</v>
      </c>
      <c r="X352" s="363">
        <v>56</v>
      </c>
      <c r="Y352" s="361">
        <f>ROUND((P352-T352),1)</f>
        <v>741</v>
      </c>
      <c r="Z352" s="359">
        <v>-112</v>
      </c>
      <c r="AA352" s="359">
        <v>-21</v>
      </c>
      <c r="AB352" s="370"/>
      <c r="AC352" s="372">
        <f>SUM(Y352:AA374)</f>
        <v>608</v>
      </c>
      <c r="AD352" s="83"/>
    </row>
    <row r="353" spans="1:30" ht="18" customHeight="1">
      <c r="A353" s="90"/>
      <c r="B353" s="107"/>
      <c r="C353" s="108"/>
      <c r="D353" s="42">
        <v>20200090201</v>
      </c>
      <c r="E353" s="43" t="s">
        <v>198</v>
      </c>
      <c r="F353" s="44" t="s">
        <v>197</v>
      </c>
      <c r="G353" s="158">
        <v>1</v>
      </c>
      <c r="H353" s="144"/>
      <c r="I353" s="157">
        <v>60</v>
      </c>
      <c r="J353" s="106">
        <v>29</v>
      </c>
      <c r="K353" s="87">
        <f t="shared" si="26"/>
        <v>0</v>
      </c>
      <c r="L353" s="87">
        <f t="shared" si="27"/>
        <v>1</v>
      </c>
      <c r="M353" s="46">
        <f t="shared" si="28"/>
        <v>45</v>
      </c>
      <c r="N353" s="345"/>
      <c r="O353" s="345"/>
      <c r="P353" s="345"/>
      <c r="Q353" s="345"/>
      <c r="R353" s="345"/>
      <c r="S353" s="345"/>
      <c r="T353" s="345"/>
      <c r="U353" s="345"/>
      <c r="V353" s="345"/>
      <c r="W353" s="345"/>
      <c r="X353" s="345"/>
      <c r="Y353" s="345"/>
      <c r="Z353" s="345"/>
      <c r="AA353" s="345"/>
      <c r="AB353" s="345"/>
      <c r="AC353" s="345"/>
      <c r="AD353" s="83"/>
    </row>
    <row r="354" spans="1:30" ht="18" customHeight="1">
      <c r="A354" s="90"/>
      <c r="B354" s="107"/>
      <c r="C354" s="108"/>
      <c r="D354" s="42">
        <v>20200090201</v>
      </c>
      <c r="E354" s="43" t="s">
        <v>198</v>
      </c>
      <c r="F354" s="44" t="s">
        <v>197</v>
      </c>
      <c r="G354" s="158">
        <v>1</v>
      </c>
      <c r="H354" s="144"/>
      <c r="I354" s="157">
        <v>60</v>
      </c>
      <c r="J354" s="106">
        <v>29</v>
      </c>
      <c r="K354" s="87">
        <f t="shared" si="26"/>
        <v>0</v>
      </c>
      <c r="L354" s="87">
        <f t="shared" si="27"/>
        <v>1</v>
      </c>
      <c r="M354" s="46">
        <f t="shared" si="28"/>
        <v>45</v>
      </c>
      <c r="N354" s="345"/>
      <c r="O354" s="345"/>
      <c r="P354" s="345"/>
      <c r="Q354" s="345"/>
      <c r="R354" s="345"/>
      <c r="S354" s="345"/>
      <c r="T354" s="345"/>
      <c r="U354" s="345"/>
      <c r="V354" s="345"/>
      <c r="W354" s="345"/>
      <c r="X354" s="345"/>
      <c r="Y354" s="345"/>
      <c r="Z354" s="345"/>
      <c r="AA354" s="345"/>
      <c r="AB354" s="345"/>
      <c r="AC354" s="345"/>
      <c r="AD354" s="83"/>
    </row>
    <row r="355" spans="1:30" ht="18" customHeight="1">
      <c r="A355" s="90"/>
      <c r="B355" s="107"/>
      <c r="C355" s="108"/>
      <c r="D355" s="42">
        <v>71400119916</v>
      </c>
      <c r="E355" s="43" t="s">
        <v>161</v>
      </c>
      <c r="F355" s="44" t="s">
        <v>199</v>
      </c>
      <c r="G355" s="158">
        <v>1</v>
      </c>
      <c r="H355" s="144">
        <v>30</v>
      </c>
      <c r="I355" s="157">
        <v>60</v>
      </c>
      <c r="J355" s="106">
        <v>52</v>
      </c>
      <c r="K355" s="87">
        <f t="shared" si="26"/>
        <v>1.2</v>
      </c>
      <c r="L355" s="87">
        <f t="shared" si="27"/>
        <v>1.2</v>
      </c>
      <c r="M355" s="46">
        <f t="shared" si="28"/>
        <v>90</v>
      </c>
      <c r="N355" s="345"/>
      <c r="O355" s="345"/>
      <c r="P355" s="345"/>
      <c r="Q355" s="345"/>
      <c r="R355" s="345"/>
      <c r="S355" s="345"/>
      <c r="T355" s="345"/>
      <c r="U355" s="345"/>
      <c r="V355" s="345"/>
      <c r="W355" s="345"/>
      <c r="X355" s="345"/>
      <c r="Y355" s="345"/>
      <c r="Z355" s="345"/>
      <c r="AA355" s="345"/>
      <c r="AB355" s="345"/>
      <c r="AC355" s="345"/>
      <c r="AD355" s="83"/>
    </row>
    <row r="356" spans="1:30" ht="18" customHeight="1">
      <c r="A356" s="90"/>
      <c r="B356" s="107"/>
      <c r="C356" s="108"/>
      <c r="D356" s="42">
        <v>71400119910</v>
      </c>
      <c r="E356" s="43" t="s">
        <v>161</v>
      </c>
      <c r="F356" s="44" t="s">
        <v>200</v>
      </c>
      <c r="G356" s="158">
        <v>1</v>
      </c>
      <c r="H356" s="144">
        <v>30</v>
      </c>
      <c r="I356" s="157">
        <v>60</v>
      </c>
      <c r="J356" s="106">
        <v>52</v>
      </c>
      <c r="K356" s="87">
        <f t="shared" si="26"/>
        <v>1.2</v>
      </c>
      <c r="L356" s="87">
        <f t="shared" si="27"/>
        <v>1.2</v>
      </c>
      <c r="M356" s="46">
        <f t="shared" si="28"/>
        <v>90</v>
      </c>
      <c r="N356" s="345"/>
      <c r="O356" s="345"/>
      <c r="P356" s="345"/>
      <c r="Q356" s="345"/>
      <c r="R356" s="345"/>
      <c r="S356" s="345"/>
      <c r="T356" s="345"/>
      <c r="U356" s="345"/>
      <c r="V356" s="345"/>
      <c r="W356" s="345"/>
      <c r="X356" s="345"/>
      <c r="Y356" s="345"/>
      <c r="Z356" s="345"/>
      <c r="AA356" s="345"/>
      <c r="AB356" s="345"/>
      <c r="AC356" s="345"/>
      <c r="AD356" s="83"/>
    </row>
    <row r="357" spans="1:30" ht="18" customHeight="1">
      <c r="A357" s="90"/>
      <c r="B357" s="107"/>
      <c r="C357" s="108"/>
      <c r="D357" s="42">
        <v>20200015201</v>
      </c>
      <c r="E357" s="43" t="s">
        <v>201</v>
      </c>
      <c r="F357" s="44" t="s">
        <v>202</v>
      </c>
      <c r="G357" s="158">
        <v>1</v>
      </c>
      <c r="H357" s="144">
        <v>45</v>
      </c>
      <c r="I357" s="157">
        <v>30</v>
      </c>
      <c r="J357" s="106">
        <v>34</v>
      </c>
      <c r="K357" s="87">
        <f t="shared" si="26"/>
        <v>1</v>
      </c>
      <c r="L357" s="87">
        <f t="shared" si="27"/>
        <v>1.1000000000000001</v>
      </c>
      <c r="M357" s="46">
        <f t="shared" si="28"/>
        <v>69.8</v>
      </c>
      <c r="N357" s="345"/>
      <c r="O357" s="345"/>
      <c r="P357" s="345"/>
      <c r="Q357" s="345"/>
      <c r="R357" s="345"/>
      <c r="S357" s="345"/>
      <c r="T357" s="345"/>
      <c r="U357" s="345"/>
      <c r="V357" s="345"/>
      <c r="W357" s="345"/>
      <c r="X357" s="345"/>
      <c r="Y357" s="345"/>
      <c r="Z357" s="345"/>
      <c r="AA357" s="345"/>
      <c r="AB357" s="345"/>
      <c r="AC357" s="345"/>
      <c r="AD357" s="83"/>
    </row>
    <row r="358" spans="1:30" ht="18" customHeight="1">
      <c r="A358" s="90"/>
      <c r="B358" s="107"/>
      <c r="C358" s="108"/>
      <c r="D358" s="42">
        <v>21100149201</v>
      </c>
      <c r="E358" s="43" t="s">
        <v>203</v>
      </c>
      <c r="F358" s="44" t="s">
        <v>194</v>
      </c>
      <c r="G358" s="158">
        <v>1</v>
      </c>
      <c r="H358" s="144">
        <v>60</v>
      </c>
      <c r="I358" s="157">
        <v>30</v>
      </c>
      <c r="J358" s="106">
        <v>34</v>
      </c>
      <c r="K358" s="87">
        <f t="shared" si="26"/>
        <v>1</v>
      </c>
      <c r="L358" s="87">
        <f t="shared" si="27"/>
        <v>1.1000000000000001</v>
      </c>
      <c r="M358" s="46">
        <f t="shared" si="28"/>
        <v>84.8</v>
      </c>
      <c r="N358" s="345"/>
      <c r="O358" s="345"/>
      <c r="P358" s="345"/>
      <c r="Q358" s="345"/>
      <c r="R358" s="345"/>
      <c r="S358" s="345"/>
      <c r="T358" s="345"/>
      <c r="U358" s="345"/>
      <c r="V358" s="345"/>
      <c r="W358" s="345"/>
      <c r="X358" s="345"/>
      <c r="Y358" s="345"/>
      <c r="Z358" s="345"/>
      <c r="AA358" s="345"/>
      <c r="AB358" s="345"/>
      <c r="AC358" s="345"/>
      <c r="AD358" s="83"/>
    </row>
    <row r="359" spans="1:30" ht="18" customHeight="1">
      <c r="A359" s="90"/>
      <c r="B359" s="107"/>
      <c r="C359" s="108"/>
      <c r="D359" s="42">
        <v>21100151901</v>
      </c>
      <c r="E359" s="43" t="s">
        <v>204</v>
      </c>
      <c r="F359" s="44" t="s">
        <v>205</v>
      </c>
      <c r="G359" s="158">
        <v>1</v>
      </c>
      <c r="H359" s="144">
        <v>45</v>
      </c>
      <c r="I359" s="157">
        <v>30</v>
      </c>
      <c r="J359" s="106">
        <v>28</v>
      </c>
      <c r="K359" s="87">
        <f t="shared" si="26"/>
        <v>1</v>
      </c>
      <c r="L359" s="87">
        <f t="shared" si="27"/>
        <v>1</v>
      </c>
      <c r="M359" s="46">
        <f t="shared" si="28"/>
        <v>67.5</v>
      </c>
      <c r="N359" s="345"/>
      <c r="O359" s="345"/>
      <c r="P359" s="345"/>
      <c r="Q359" s="345"/>
      <c r="R359" s="345"/>
      <c r="S359" s="345"/>
      <c r="T359" s="345"/>
      <c r="U359" s="345"/>
      <c r="V359" s="345"/>
      <c r="W359" s="345"/>
      <c r="X359" s="345"/>
      <c r="Y359" s="345"/>
      <c r="Z359" s="345"/>
      <c r="AA359" s="345"/>
      <c r="AB359" s="345"/>
      <c r="AC359" s="345"/>
      <c r="AD359" s="83"/>
    </row>
    <row r="360" spans="1:30" ht="18" customHeight="1">
      <c r="A360" s="90"/>
      <c r="B360" s="107"/>
      <c r="C360" s="108"/>
      <c r="D360" s="42">
        <v>21100093907</v>
      </c>
      <c r="E360" s="43" t="s">
        <v>45</v>
      </c>
      <c r="F360" s="44" t="s">
        <v>206</v>
      </c>
      <c r="G360" s="158">
        <v>1</v>
      </c>
      <c r="H360" s="144">
        <v>15</v>
      </c>
      <c r="I360" s="157">
        <v>30</v>
      </c>
      <c r="J360" s="106">
        <v>42</v>
      </c>
      <c r="K360" s="87">
        <f t="shared" si="26"/>
        <v>1.2</v>
      </c>
      <c r="L360" s="87">
        <f t="shared" si="27"/>
        <v>1.2</v>
      </c>
      <c r="M360" s="46">
        <f t="shared" si="28"/>
        <v>45</v>
      </c>
      <c r="N360" s="345"/>
      <c r="O360" s="345"/>
      <c r="P360" s="345"/>
      <c r="Q360" s="345"/>
      <c r="R360" s="345"/>
      <c r="S360" s="345"/>
      <c r="T360" s="345"/>
      <c r="U360" s="345"/>
      <c r="V360" s="345"/>
      <c r="W360" s="345"/>
      <c r="X360" s="345"/>
      <c r="Y360" s="345"/>
      <c r="Z360" s="345"/>
      <c r="AA360" s="345"/>
      <c r="AB360" s="345"/>
      <c r="AC360" s="345"/>
      <c r="AD360" s="83"/>
    </row>
    <row r="361" spans="1:30" ht="18" customHeight="1">
      <c r="A361" s="90"/>
      <c r="B361" s="107"/>
      <c r="C361" s="108"/>
      <c r="D361" s="42"/>
      <c r="E361" s="43" t="s">
        <v>218</v>
      </c>
      <c r="F361" s="44" t="s">
        <v>202</v>
      </c>
      <c r="G361" s="158"/>
      <c r="H361" s="144"/>
      <c r="I361" s="157"/>
      <c r="J361" s="106"/>
      <c r="K361" s="87">
        <f t="shared" si="26"/>
        <v>0</v>
      </c>
      <c r="L361" s="87">
        <f t="shared" si="27"/>
        <v>0</v>
      </c>
      <c r="M361" s="46">
        <f t="shared" si="28"/>
        <v>0</v>
      </c>
      <c r="N361" s="345"/>
      <c r="O361" s="345"/>
      <c r="P361" s="345"/>
      <c r="Q361" s="345"/>
      <c r="R361" s="345"/>
      <c r="S361" s="345"/>
      <c r="T361" s="345"/>
      <c r="U361" s="345"/>
      <c r="V361" s="345"/>
      <c r="W361" s="345"/>
      <c r="X361" s="345"/>
      <c r="Y361" s="345"/>
      <c r="Z361" s="345"/>
      <c r="AA361" s="345"/>
      <c r="AB361" s="345"/>
      <c r="AC361" s="345"/>
      <c r="AD361" s="83"/>
    </row>
    <row r="362" spans="1:30" s="264" customFormat="1" ht="18" customHeight="1">
      <c r="A362" s="121"/>
      <c r="B362" s="107"/>
      <c r="C362" s="108"/>
      <c r="D362" s="43"/>
      <c r="E362" s="207" t="s">
        <v>409</v>
      </c>
      <c r="F362" s="208" t="s">
        <v>197</v>
      </c>
      <c r="G362" s="209">
        <v>2</v>
      </c>
      <c r="H362" s="210">
        <v>15</v>
      </c>
      <c r="I362" s="211"/>
      <c r="J362" s="212">
        <v>40</v>
      </c>
      <c r="K362" s="309">
        <v>1.2</v>
      </c>
      <c r="L362" s="309">
        <v>0</v>
      </c>
      <c r="M362" s="310">
        <f t="shared" si="28"/>
        <v>18</v>
      </c>
      <c r="N362" s="360"/>
      <c r="O362" s="360"/>
      <c r="P362" s="360"/>
      <c r="Q362" s="360"/>
      <c r="R362" s="360"/>
      <c r="S362" s="360"/>
      <c r="T362" s="360"/>
      <c r="U362" s="360"/>
      <c r="V362" s="360"/>
      <c r="W362" s="360"/>
      <c r="X362" s="360"/>
      <c r="Y362" s="360"/>
      <c r="Z362" s="360"/>
      <c r="AA362" s="360"/>
      <c r="AB362" s="360"/>
      <c r="AC362" s="360"/>
      <c r="AD362" s="83"/>
    </row>
    <row r="363" spans="1:30" ht="18" customHeight="1">
      <c r="A363" s="121"/>
      <c r="B363" s="107"/>
      <c r="C363" s="108"/>
      <c r="D363" s="43"/>
      <c r="E363" s="207" t="s">
        <v>190</v>
      </c>
      <c r="F363" s="208" t="s">
        <v>341</v>
      </c>
      <c r="G363" s="209">
        <v>1</v>
      </c>
      <c r="H363" s="210"/>
      <c r="I363" s="211"/>
      <c r="J363" s="212">
        <v>34</v>
      </c>
      <c r="K363" s="309">
        <f t="shared" si="26"/>
        <v>0</v>
      </c>
      <c r="L363" s="309">
        <f t="shared" si="27"/>
        <v>0</v>
      </c>
      <c r="M363" s="310">
        <f t="shared" si="28"/>
        <v>17</v>
      </c>
      <c r="N363" s="360"/>
      <c r="O363" s="360"/>
      <c r="P363" s="360"/>
      <c r="Q363" s="360"/>
      <c r="R363" s="360"/>
      <c r="S363" s="360"/>
      <c r="T363" s="360"/>
      <c r="U363" s="360"/>
      <c r="V363" s="360"/>
      <c r="W363" s="360"/>
      <c r="X363" s="360"/>
      <c r="Y363" s="360"/>
      <c r="Z363" s="360"/>
      <c r="AA363" s="360"/>
      <c r="AB363" s="360"/>
      <c r="AC363" s="360"/>
      <c r="AD363" s="83"/>
    </row>
    <row r="364" spans="1:30" s="264" customFormat="1" ht="18" customHeight="1">
      <c r="A364" s="121"/>
      <c r="B364" s="107"/>
      <c r="C364" s="108"/>
      <c r="D364" s="43"/>
      <c r="E364" s="207" t="s">
        <v>190</v>
      </c>
      <c r="F364" s="208" t="s">
        <v>382</v>
      </c>
      <c r="G364" s="209">
        <v>1</v>
      </c>
      <c r="H364" s="210"/>
      <c r="I364" s="211"/>
      <c r="J364" s="212">
        <v>40</v>
      </c>
      <c r="K364" s="309">
        <v>0</v>
      </c>
      <c r="L364" s="309">
        <v>0</v>
      </c>
      <c r="M364" s="310">
        <v>20</v>
      </c>
      <c r="N364" s="360"/>
      <c r="O364" s="360"/>
      <c r="P364" s="360"/>
      <c r="Q364" s="360"/>
      <c r="R364" s="360"/>
      <c r="S364" s="360"/>
      <c r="T364" s="360"/>
      <c r="U364" s="360"/>
      <c r="V364" s="360"/>
      <c r="W364" s="360"/>
      <c r="X364" s="360"/>
      <c r="Y364" s="360"/>
      <c r="Z364" s="360"/>
      <c r="AA364" s="360"/>
      <c r="AB364" s="360"/>
      <c r="AC364" s="360"/>
      <c r="AD364" s="83"/>
    </row>
    <row r="365" spans="1:30" ht="18" customHeight="1">
      <c r="A365" s="121"/>
      <c r="B365" s="107"/>
      <c r="C365" s="108"/>
      <c r="D365" s="43"/>
      <c r="E365" s="43" t="s">
        <v>201</v>
      </c>
      <c r="F365" s="44" t="s">
        <v>400</v>
      </c>
      <c r="G365" s="158">
        <v>2</v>
      </c>
      <c r="H365" s="189">
        <v>30</v>
      </c>
      <c r="I365" s="190">
        <v>60</v>
      </c>
      <c r="J365" s="106">
        <v>40</v>
      </c>
      <c r="K365" s="87">
        <f t="shared" si="26"/>
        <v>1.2</v>
      </c>
      <c r="L365" s="87">
        <f t="shared" si="27"/>
        <v>1.2</v>
      </c>
      <c r="M365" s="46">
        <f t="shared" si="28"/>
        <v>90</v>
      </c>
      <c r="N365" s="360"/>
      <c r="O365" s="360"/>
      <c r="P365" s="360"/>
      <c r="Q365" s="360"/>
      <c r="R365" s="360"/>
      <c r="S365" s="360"/>
      <c r="T365" s="360"/>
      <c r="U365" s="360"/>
      <c r="V365" s="360"/>
      <c r="W365" s="360"/>
      <c r="X365" s="360"/>
      <c r="Y365" s="360"/>
      <c r="Z365" s="360"/>
      <c r="AA365" s="360"/>
      <c r="AB365" s="360"/>
      <c r="AC365" s="360"/>
      <c r="AD365" s="83"/>
    </row>
    <row r="366" spans="1:30" ht="18" customHeight="1">
      <c r="A366" s="121"/>
      <c r="B366" s="107"/>
      <c r="C366" s="108"/>
      <c r="D366" s="43"/>
      <c r="E366" s="43" t="s">
        <v>401</v>
      </c>
      <c r="F366" s="44" t="s">
        <v>194</v>
      </c>
      <c r="G366" s="158">
        <v>2</v>
      </c>
      <c r="H366" s="189">
        <v>15</v>
      </c>
      <c r="I366" s="190">
        <v>30</v>
      </c>
      <c r="J366" s="106">
        <v>34</v>
      </c>
      <c r="K366" s="87">
        <f t="shared" si="26"/>
        <v>1</v>
      </c>
      <c r="L366" s="87">
        <f t="shared" si="27"/>
        <v>1.1000000000000001</v>
      </c>
      <c r="M366" s="46">
        <f t="shared" si="28"/>
        <v>39.799999999999997</v>
      </c>
      <c r="N366" s="360"/>
      <c r="O366" s="360"/>
      <c r="P366" s="360"/>
      <c r="Q366" s="360"/>
      <c r="R366" s="360"/>
      <c r="S366" s="360"/>
      <c r="T366" s="360"/>
      <c r="U366" s="360"/>
      <c r="V366" s="360"/>
      <c r="W366" s="360"/>
      <c r="X366" s="360"/>
      <c r="Y366" s="360"/>
      <c r="Z366" s="360"/>
      <c r="AA366" s="360"/>
      <c r="AB366" s="360"/>
      <c r="AC366" s="360"/>
      <c r="AD366" s="83"/>
    </row>
    <row r="367" spans="1:30" s="206" customFormat="1" ht="18" customHeight="1">
      <c r="A367" s="121"/>
      <c r="B367" s="107"/>
      <c r="C367" s="108"/>
      <c r="D367" s="43"/>
      <c r="E367" s="43" t="s">
        <v>401</v>
      </c>
      <c r="F367" s="44" t="s">
        <v>195</v>
      </c>
      <c r="G367" s="158">
        <v>2</v>
      </c>
      <c r="H367" s="189">
        <v>15</v>
      </c>
      <c r="I367" s="190">
        <v>30</v>
      </c>
      <c r="J367" s="106">
        <v>40</v>
      </c>
      <c r="K367" s="87">
        <f t="shared" si="26"/>
        <v>1.2</v>
      </c>
      <c r="L367" s="87">
        <f t="shared" si="27"/>
        <v>1.2</v>
      </c>
      <c r="M367" s="46">
        <f t="shared" si="28"/>
        <v>45</v>
      </c>
      <c r="N367" s="360"/>
      <c r="O367" s="360"/>
      <c r="P367" s="360"/>
      <c r="Q367" s="360"/>
      <c r="R367" s="360"/>
      <c r="S367" s="360"/>
      <c r="T367" s="360"/>
      <c r="U367" s="360"/>
      <c r="V367" s="360"/>
      <c r="W367" s="360"/>
      <c r="X367" s="360"/>
      <c r="Y367" s="360"/>
      <c r="Z367" s="360"/>
      <c r="AA367" s="360"/>
      <c r="AB367" s="360"/>
      <c r="AC367" s="360"/>
      <c r="AD367" s="83"/>
    </row>
    <row r="368" spans="1:30" s="206" customFormat="1" ht="18" customHeight="1">
      <c r="A368" s="121"/>
      <c r="B368" s="107"/>
      <c r="C368" s="108"/>
      <c r="D368" s="43"/>
      <c r="E368" s="43" t="s">
        <v>401</v>
      </c>
      <c r="F368" s="44" t="s">
        <v>209</v>
      </c>
      <c r="G368" s="158">
        <v>2</v>
      </c>
      <c r="H368" s="189">
        <v>15</v>
      </c>
      <c r="I368" s="190"/>
      <c r="J368" s="106">
        <v>30</v>
      </c>
      <c r="K368" s="87">
        <f t="shared" si="26"/>
        <v>1</v>
      </c>
      <c r="L368" s="87">
        <f t="shared" si="27"/>
        <v>0</v>
      </c>
      <c r="M368" s="46">
        <f t="shared" si="28"/>
        <v>15</v>
      </c>
      <c r="N368" s="360"/>
      <c r="O368" s="360"/>
      <c r="P368" s="360"/>
      <c r="Q368" s="360"/>
      <c r="R368" s="360"/>
      <c r="S368" s="360"/>
      <c r="T368" s="360"/>
      <c r="U368" s="360"/>
      <c r="V368" s="360"/>
      <c r="W368" s="360"/>
      <c r="X368" s="360"/>
      <c r="Y368" s="360"/>
      <c r="Z368" s="360"/>
      <c r="AA368" s="360"/>
      <c r="AB368" s="360"/>
      <c r="AC368" s="360"/>
      <c r="AD368" s="83"/>
    </row>
    <row r="369" spans="1:30" ht="18" customHeight="1">
      <c r="A369" s="121"/>
      <c r="B369" s="107"/>
      <c r="C369" s="108"/>
      <c r="D369" s="43"/>
      <c r="E369" s="43" t="s">
        <v>402</v>
      </c>
      <c r="F369" s="44" t="s">
        <v>209</v>
      </c>
      <c r="G369" s="158">
        <v>2</v>
      </c>
      <c r="H369" s="189"/>
      <c r="I369" s="190">
        <v>30</v>
      </c>
      <c r="J369" s="106">
        <v>30</v>
      </c>
      <c r="K369" s="87">
        <f t="shared" si="26"/>
        <v>0</v>
      </c>
      <c r="L369" s="87">
        <f t="shared" si="27"/>
        <v>1.1000000000000001</v>
      </c>
      <c r="M369" s="46">
        <f t="shared" si="28"/>
        <v>24.8</v>
      </c>
      <c r="N369" s="360"/>
      <c r="O369" s="360"/>
      <c r="P369" s="360"/>
      <c r="Q369" s="360"/>
      <c r="R369" s="360"/>
      <c r="S369" s="360"/>
      <c r="T369" s="360"/>
      <c r="U369" s="360"/>
      <c r="V369" s="360"/>
      <c r="W369" s="360"/>
      <c r="X369" s="360"/>
      <c r="Y369" s="360"/>
      <c r="Z369" s="360"/>
      <c r="AA369" s="360"/>
      <c r="AB369" s="360"/>
      <c r="AC369" s="360"/>
      <c r="AD369" s="83"/>
    </row>
    <row r="370" spans="1:30" s="206" customFormat="1" ht="18" customHeight="1">
      <c r="A370" s="121"/>
      <c r="B370" s="107"/>
      <c r="C370" s="108"/>
      <c r="D370" s="43"/>
      <c r="E370" s="43" t="s">
        <v>403</v>
      </c>
      <c r="F370" s="44" t="s">
        <v>209</v>
      </c>
      <c r="G370" s="158">
        <v>2</v>
      </c>
      <c r="H370" s="189"/>
      <c r="I370" s="190">
        <v>30</v>
      </c>
      <c r="J370" s="106">
        <v>30</v>
      </c>
      <c r="K370" s="87">
        <f t="shared" si="26"/>
        <v>0</v>
      </c>
      <c r="L370" s="87">
        <f t="shared" si="27"/>
        <v>1.1000000000000001</v>
      </c>
      <c r="M370" s="46">
        <f t="shared" si="28"/>
        <v>24.8</v>
      </c>
      <c r="N370" s="360"/>
      <c r="O370" s="360"/>
      <c r="P370" s="360"/>
      <c r="Q370" s="360"/>
      <c r="R370" s="360"/>
      <c r="S370" s="360"/>
      <c r="T370" s="360"/>
      <c r="U370" s="360"/>
      <c r="V370" s="360"/>
      <c r="W370" s="360"/>
      <c r="X370" s="360"/>
      <c r="Y370" s="360"/>
      <c r="Z370" s="360"/>
      <c r="AA370" s="360"/>
      <c r="AB370" s="360"/>
      <c r="AC370" s="360"/>
      <c r="AD370" s="83"/>
    </row>
    <row r="371" spans="1:30" ht="15.75" customHeight="1">
      <c r="A371" s="90"/>
      <c r="B371" s="107"/>
      <c r="C371" s="108"/>
      <c r="D371" s="158"/>
      <c r="E371" s="43" t="s">
        <v>531</v>
      </c>
      <c r="F371" s="44" t="s">
        <v>197</v>
      </c>
      <c r="G371" s="158">
        <v>2</v>
      </c>
      <c r="H371" s="158">
        <v>30</v>
      </c>
      <c r="I371" s="158"/>
      <c r="J371" s="106">
        <v>54</v>
      </c>
      <c r="K371" s="87">
        <f t="shared" si="26"/>
        <v>1.2</v>
      </c>
      <c r="L371" s="87">
        <f t="shared" si="27"/>
        <v>0</v>
      </c>
      <c r="M371" s="46">
        <f t="shared" si="28"/>
        <v>36</v>
      </c>
      <c r="N371" s="345"/>
      <c r="O371" s="345"/>
      <c r="P371" s="345"/>
      <c r="Q371" s="345"/>
      <c r="R371" s="345"/>
      <c r="S371" s="345"/>
      <c r="T371" s="345"/>
      <c r="U371" s="345"/>
      <c r="V371" s="345"/>
      <c r="W371" s="345"/>
      <c r="X371" s="345"/>
      <c r="Y371" s="345"/>
      <c r="Z371" s="345"/>
      <c r="AA371" s="345"/>
      <c r="AB371" s="345"/>
      <c r="AC371" s="345"/>
      <c r="AD371" s="83"/>
    </row>
    <row r="372" spans="1:30" s="225" customFormat="1" ht="15.75" customHeight="1">
      <c r="A372" s="121"/>
      <c r="B372" s="107"/>
      <c r="C372" s="108"/>
      <c r="D372" s="158"/>
      <c r="E372" s="43" t="s">
        <v>530</v>
      </c>
      <c r="F372" s="44" t="s">
        <v>197</v>
      </c>
      <c r="G372" s="158">
        <v>2</v>
      </c>
      <c r="H372" s="158"/>
      <c r="I372" s="158">
        <v>60</v>
      </c>
      <c r="J372" s="106">
        <v>27</v>
      </c>
      <c r="K372" s="312">
        <f t="shared" si="26"/>
        <v>0</v>
      </c>
      <c r="L372" s="312">
        <f t="shared" si="27"/>
        <v>1</v>
      </c>
      <c r="M372" s="313">
        <f t="shared" si="28"/>
        <v>45</v>
      </c>
      <c r="N372" s="360"/>
      <c r="O372" s="360"/>
      <c r="P372" s="360"/>
      <c r="Q372" s="360"/>
      <c r="R372" s="360"/>
      <c r="S372" s="360"/>
      <c r="T372" s="360"/>
      <c r="U372" s="360"/>
      <c r="V372" s="360"/>
      <c r="W372" s="360"/>
      <c r="X372" s="360"/>
      <c r="Y372" s="360"/>
      <c r="Z372" s="360"/>
      <c r="AA372" s="360"/>
      <c r="AB372" s="360"/>
      <c r="AC372" s="360"/>
      <c r="AD372" s="83"/>
    </row>
    <row r="373" spans="1:30" s="225" customFormat="1" ht="15.75" customHeight="1">
      <c r="A373" s="121"/>
      <c r="B373" s="107"/>
      <c r="C373" s="108"/>
      <c r="D373" s="158"/>
      <c r="E373" s="43" t="s">
        <v>529</v>
      </c>
      <c r="F373" s="44" t="s">
        <v>197</v>
      </c>
      <c r="G373" s="158">
        <v>2</v>
      </c>
      <c r="H373" s="158"/>
      <c r="I373" s="158">
        <v>60</v>
      </c>
      <c r="J373" s="106">
        <v>27</v>
      </c>
      <c r="K373" s="312">
        <f t="shared" si="26"/>
        <v>0</v>
      </c>
      <c r="L373" s="312">
        <f t="shared" si="27"/>
        <v>1</v>
      </c>
      <c r="M373" s="313">
        <f t="shared" si="28"/>
        <v>45</v>
      </c>
      <c r="N373" s="360"/>
      <c r="O373" s="360"/>
      <c r="P373" s="360"/>
      <c r="Q373" s="360"/>
      <c r="R373" s="360"/>
      <c r="S373" s="360"/>
      <c r="T373" s="360"/>
      <c r="U373" s="360"/>
      <c r="V373" s="360"/>
      <c r="W373" s="360"/>
      <c r="X373" s="360"/>
      <c r="Y373" s="360"/>
      <c r="Z373" s="360"/>
      <c r="AA373" s="360"/>
      <c r="AB373" s="360"/>
      <c r="AC373" s="360"/>
      <c r="AD373" s="83"/>
    </row>
    <row r="374" spans="1:30" s="225" customFormat="1" ht="15.75" customHeight="1">
      <c r="A374" s="121"/>
      <c r="B374" s="107"/>
      <c r="C374" s="108"/>
      <c r="D374" s="158"/>
      <c r="E374" s="43" t="s">
        <v>161</v>
      </c>
      <c r="F374" s="44" t="s">
        <v>449</v>
      </c>
      <c r="G374" s="233">
        <v>2</v>
      </c>
      <c r="H374" s="233">
        <v>30</v>
      </c>
      <c r="I374" s="233">
        <v>60</v>
      </c>
      <c r="J374" s="234">
        <v>40</v>
      </c>
      <c r="K374" s="87">
        <f t="shared" si="26"/>
        <v>1.2</v>
      </c>
      <c r="L374" s="87">
        <f t="shared" si="27"/>
        <v>1.2</v>
      </c>
      <c r="M374" s="46">
        <f t="shared" si="28"/>
        <v>90</v>
      </c>
      <c r="N374" s="360"/>
      <c r="O374" s="360"/>
      <c r="P374" s="360"/>
      <c r="Q374" s="360"/>
      <c r="R374" s="360"/>
      <c r="S374" s="360"/>
      <c r="T374" s="360"/>
      <c r="U374" s="360"/>
      <c r="V374" s="360"/>
      <c r="W374" s="360"/>
      <c r="X374" s="360"/>
      <c r="Y374" s="360"/>
      <c r="Z374" s="360"/>
      <c r="AA374" s="360"/>
      <c r="AB374" s="360"/>
      <c r="AC374" s="360"/>
      <c r="AD374" s="83"/>
    </row>
    <row r="375" spans="1:30" ht="18" customHeight="1">
      <c r="A375" s="104">
        <v>19</v>
      </c>
      <c r="B375" s="60" t="s">
        <v>112</v>
      </c>
      <c r="C375" s="61" t="s">
        <v>113</v>
      </c>
      <c r="D375" s="42">
        <v>20200010101</v>
      </c>
      <c r="E375" s="43" t="s">
        <v>526</v>
      </c>
      <c r="F375" s="44" t="s">
        <v>202</v>
      </c>
      <c r="G375" s="111">
        <v>1</v>
      </c>
      <c r="H375" s="140">
        <v>30</v>
      </c>
      <c r="I375" s="140">
        <v>0</v>
      </c>
      <c r="J375" s="106">
        <v>37</v>
      </c>
      <c r="K375" s="87">
        <f t="shared" si="26"/>
        <v>1.2</v>
      </c>
      <c r="L375" s="87">
        <f t="shared" si="27"/>
        <v>0</v>
      </c>
      <c r="M375" s="46">
        <f t="shared" si="28"/>
        <v>36</v>
      </c>
      <c r="N375" s="376">
        <v>67.5</v>
      </c>
      <c r="O375" s="363"/>
      <c r="P375" s="361">
        <f>SUM(M375:M388)+N375+O375</f>
        <v>919.5</v>
      </c>
      <c r="Q375" s="363">
        <v>0</v>
      </c>
      <c r="R375" s="361">
        <v>55</v>
      </c>
      <c r="S375" s="367">
        <v>450</v>
      </c>
      <c r="T375" s="363">
        <v>450</v>
      </c>
      <c r="U375" s="367">
        <v>112</v>
      </c>
      <c r="V375" s="365">
        <v>112</v>
      </c>
      <c r="W375" s="367">
        <v>56</v>
      </c>
      <c r="X375" s="363">
        <v>56</v>
      </c>
      <c r="Y375" s="361">
        <f>ROUND((P375-T375),1)</f>
        <v>469.5</v>
      </c>
      <c r="Z375" s="359">
        <f>IF(OR(SUM(V375:V388)="",SUM(Q375:Q388)=""),0,IF(OR(SUM(U375:U388)=320,SUM(V375:V388)&gt;0),ROUND((SUM(Q375:Q388)-SUM(V375:V388)),1),0))</f>
        <v>-112</v>
      </c>
      <c r="AA375" s="359">
        <f>IF(OR(SUM(X375:X388)="",SUM(R375:R388)=""),0,IF(OR(SUM(W375:W388)=160,SUM(X375:X388)&gt;0),ROUND((SUM(R375:R388)-SUM(X375:X388)),1),0))</f>
        <v>-1</v>
      </c>
      <c r="AB375" s="370"/>
      <c r="AC375" s="372">
        <f>SUM(Y375:AA388)</f>
        <v>356.5</v>
      </c>
      <c r="AD375" s="83"/>
    </row>
    <row r="376" spans="1:30" ht="18" customHeight="1">
      <c r="A376" s="90"/>
      <c r="B376" s="107"/>
      <c r="C376" s="108"/>
      <c r="D376" s="42">
        <v>20200010102</v>
      </c>
      <c r="E376" s="43" t="s">
        <v>236</v>
      </c>
      <c r="F376" s="44" t="s">
        <v>237</v>
      </c>
      <c r="G376" s="141">
        <v>1</v>
      </c>
      <c r="H376" s="142">
        <v>30</v>
      </c>
      <c r="I376" s="142">
        <v>0</v>
      </c>
      <c r="J376" s="106">
        <v>38</v>
      </c>
      <c r="K376" s="87">
        <f t="shared" si="26"/>
        <v>1.2</v>
      </c>
      <c r="L376" s="87">
        <f t="shared" si="27"/>
        <v>0</v>
      </c>
      <c r="M376" s="46">
        <f t="shared" si="28"/>
        <v>36</v>
      </c>
      <c r="N376" s="345"/>
      <c r="O376" s="345"/>
      <c r="P376" s="345"/>
      <c r="Q376" s="345"/>
      <c r="R376" s="345"/>
      <c r="S376" s="345"/>
      <c r="T376" s="345"/>
      <c r="U376" s="345"/>
      <c r="V376" s="345"/>
      <c r="W376" s="345"/>
      <c r="X376" s="345"/>
      <c r="Y376" s="345"/>
      <c r="Z376" s="345"/>
      <c r="AA376" s="345"/>
      <c r="AB376" s="345"/>
      <c r="AC376" s="345"/>
      <c r="AD376" s="83"/>
    </row>
    <row r="377" spans="1:30" ht="18" customHeight="1">
      <c r="A377" s="90"/>
      <c r="B377" s="107"/>
      <c r="C377" s="108"/>
      <c r="D377" s="42">
        <v>20200010103</v>
      </c>
      <c r="E377" s="43" t="s">
        <v>236</v>
      </c>
      <c r="F377" s="44" t="s">
        <v>209</v>
      </c>
      <c r="G377" s="141">
        <v>1</v>
      </c>
      <c r="H377" s="142">
        <v>30</v>
      </c>
      <c r="I377" s="142">
        <v>0</v>
      </c>
      <c r="J377" s="106">
        <v>65</v>
      </c>
      <c r="K377" s="87">
        <f t="shared" si="26"/>
        <v>1.3</v>
      </c>
      <c r="L377" s="87">
        <f t="shared" si="27"/>
        <v>0</v>
      </c>
      <c r="M377" s="46">
        <f t="shared" si="28"/>
        <v>39</v>
      </c>
      <c r="N377" s="345"/>
      <c r="O377" s="345"/>
      <c r="P377" s="345"/>
      <c r="Q377" s="345"/>
      <c r="R377" s="345"/>
      <c r="S377" s="345"/>
      <c r="T377" s="345"/>
      <c r="U377" s="345"/>
      <c r="V377" s="345"/>
      <c r="W377" s="345"/>
      <c r="X377" s="345"/>
      <c r="Y377" s="345"/>
      <c r="Z377" s="345"/>
      <c r="AA377" s="345"/>
      <c r="AB377" s="345"/>
      <c r="AC377" s="345"/>
      <c r="AD377" s="83"/>
    </row>
    <row r="378" spans="1:30" ht="18" customHeight="1">
      <c r="A378" s="90"/>
      <c r="B378" s="107"/>
      <c r="C378" s="108"/>
      <c r="D378" s="42">
        <v>21100009905</v>
      </c>
      <c r="E378" s="43" t="s">
        <v>192</v>
      </c>
      <c r="F378" s="44" t="s">
        <v>189</v>
      </c>
      <c r="G378" s="141">
        <v>1</v>
      </c>
      <c r="H378" s="142">
        <v>45</v>
      </c>
      <c r="I378" s="142">
        <v>30</v>
      </c>
      <c r="J378" s="106">
        <v>29</v>
      </c>
      <c r="K378" s="87">
        <f t="shared" si="26"/>
        <v>1</v>
      </c>
      <c r="L378" s="87">
        <f t="shared" si="27"/>
        <v>1</v>
      </c>
      <c r="M378" s="46">
        <f t="shared" si="28"/>
        <v>67.5</v>
      </c>
      <c r="N378" s="345"/>
      <c r="O378" s="345"/>
      <c r="P378" s="345"/>
      <c r="Q378" s="345"/>
      <c r="R378" s="345"/>
      <c r="S378" s="345"/>
      <c r="T378" s="345"/>
      <c r="U378" s="345"/>
      <c r="V378" s="345"/>
      <c r="W378" s="345"/>
      <c r="X378" s="345"/>
      <c r="Y378" s="345"/>
      <c r="Z378" s="345"/>
      <c r="AA378" s="345"/>
      <c r="AB378" s="345"/>
      <c r="AC378" s="345"/>
      <c r="AD378" s="83"/>
    </row>
    <row r="379" spans="1:30" ht="18" customHeight="1">
      <c r="A379" s="90"/>
      <c r="B379" s="107"/>
      <c r="C379" s="108"/>
      <c r="D379" s="42">
        <v>21100149002</v>
      </c>
      <c r="E379" s="43" t="s">
        <v>208</v>
      </c>
      <c r="F379" s="44" t="s">
        <v>195</v>
      </c>
      <c r="G379" s="141">
        <v>1</v>
      </c>
      <c r="H379" s="142">
        <v>15</v>
      </c>
      <c r="I379" s="142">
        <v>60</v>
      </c>
      <c r="J379" s="106">
        <v>44</v>
      </c>
      <c r="K379" s="87">
        <f t="shared" si="26"/>
        <v>1.2</v>
      </c>
      <c r="L379" s="87">
        <f t="shared" si="27"/>
        <v>1.2</v>
      </c>
      <c r="M379" s="46">
        <f t="shared" si="28"/>
        <v>72</v>
      </c>
      <c r="N379" s="345"/>
      <c r="O379" s="345"/>
      <c r="P379" s="345"/>
      <c r="Q379" s="345"/>
      <c r="R379" s="345"/>
      <c r="S379" s="345"/>
      <c r="T379" s="345"/>
      <c r="U379" s="345"/>
      <c r="V379" s="345"/>
      <c r="W379" s="345"/>
      <c r="X379" s="345"/>
      <c r="Y379" s="345"/>
      <c r="Z379" s="345"/>
      <c r="AA379" s="345"/>
      <c r="AB379" s="345"/>
      <c r="AC379" s="345"/>
      <c r="AD379" s="83"/>
    </row>
    <row r="380" spans="1:30" ht="18" customHeight="1">
      <c r="A380" s="90"/>
      <c r="B380" s="107"/>
      <c r="C380" s="108"/>
      <c r="D380" s="42">
        <v>21100151801</v>
      </c>
      <c r="E380" s="43" t="s">
        <v>208</v>
      </c>
      <c r="F380" s="44" t="s">
        <v>238</v>
      </c>
      <c r="G380" s="141">
        <v>1</v>
      </c>
      <c r="H380" s="142">
        <v>30</v>
      </c>
      <c r="I380" s="142">
        <v>30</v>
      </c>
      <c r="J380" s="106">
        <v>27</v>
      </c>
      <c r="K380" s="87">
        <f t="shared" si="26"/>
        <v>1</v>
      </c>
      <c r="L380" s="87">
        <f t="shared" si="27"/>
        <v>1</v>
      </c>
      <c r="M380" s="46">
        <f t="shared" si="28"/>
        <v>52.5</v>
      </c>
      <c r="N380" s="345"/>
      <c r="O380" s="345"/>
      <c r="P380" s="345"/>
      <c r="Q380" s="345"/>
      <c r="R380" s="345"/>
      <c r="S380" s="345"/>
      <c r="T380" s="345"/>
      <c r="U380" s="345"/>
      <c r="V380" s="345"/>
      <c r="W380" s="345"/>
      <c r="X380" s="345"/>
      <c r="Y380" s="345"/>
      <c r="Z380" s="345"/>
      <c r="AA380" s="345"/>
      <c r="AB380" s="345"/>
      <c r="AC380" s="345"/>
      <c r="AD380" s="83"/>
    </row>
    <row r="381" spans="1:30" ht="18" customHeight="1">
      <c r="A381" s="121"/>
      <c r="B381" s="107"/>
      <c r="C381" s="108"/>
      <c r="D381" s="42">
        <v>71400119903</v>
      </c>
      <c r="E381" s="43" t="s">
        <v>161</v>
      </c>
      <c r="F381" s="44" t="s">
        <v>239</v>
      </c>
      <c r="G381" s="141">
        <v>1</v>
      </c>
      <c r="H381" s="142">
        <v>30</v>
      </c>
      <c r="I381" s="142">
        <v>60</v>
      </c>
      <c r="J381" s="106">
        <v>45</v>
      </c>
      <c r="K381" s="87">
        <f t="shared" si="26"/>
        <v>1.2</v>
      </c>
      <c r="L381" s="87">
        <f t="shared" si="27"/>
        <v>1.2</v>
      </c>
      <c r="M381" s="46">
        <f t="shared" si="28"/>
        <v>90</v>
      </c>
      <c r="N381" s="360"/>
      <c r="O381" s="360"/>
      <c r="P381" s="360"/>
      <c r="Q381" s="360"/>
      <c r="R381" s="360"/>
      <c r="S381" s="360"/>
      <c r="T381" s="360"/>
      <c r="U381" s="360"/>
      <c r="V381" s="360"/>
      <c r="W381" s="360"/>
      <c r="X381" s="360"/>
      <c r="Y381" s="360"/>
      <c r="Z381" s="360"/>
      <c r="AA381" s="360"/>
      <c r="AB381" s="360"/>
      <c r="AC381" s="360"/>
      <c r="AD381" s="83"/>
    </row>
    <row r="382" spans="1:30" ht="18" customHeight="1">
      <c r="A382" s="121"/>
      <c r="B382" s="107"/>
      <c r="C382" s="108"/>
      <c r="D382" s="42"/>
      <c r="E382" s="43" t="s">
        <v>218</v>
      </c>
      <c r="F382" s="184" t="s">
        <v>195</v>
      </c>
      <c r="G382" s="141"/>
      <c r="H382" s="142"/>
      <c r="I382" s="142"/>
      <c r="J382" s="106"/>
      <c r="K382" s="87">
        <f t="shared" si="26"/>
        <v>0</v>
      </c>
      <c r="L382" s="87">
        <f t="shared" si="27"/>
        <v>0</v>
      </c>
      <c r="M382" s="46">
        <f t="shared" si="28"/>
        <v>0</v>
      </c>
      <c r="N382" s="360"/>
      <c r="O382" s="360"/>
      <c r="P382" s="360"/>
      <c r="Q382" s="360"/>
      <c r="R382" s="360"/>
      <c r="S382" s="360"/>
      <c r="T382" s="360"/>
      <c r="U382" s="360"/>
      <c r="V382" s="360"/>
      <c r="W382" s="360"/>
      <c r="X382" s="360"/>
      <c r="Y382" s="360"/>
      <c r="Z382" s="360"/>
      <c r="AA382" s="360"/>
      <c r="AB382" s="360"/>
      <c r="AC382" s="360"/>
      <c r="AD382" s="83"/>
    </row>
    <row r="383" spans="1:30" ht="18" customHeight="1">
      <c r="A383" s="121"/>
      <c r="B383" s="107"/>
      <c r="C383" s="108"/>
      <c r="D383" s="42"/>
      <c r="E383" s="43" t="s">
        <v>208</v>
      </c>
      <c r="F383" s="44" t="s">
        <v>280</v>
      </c>
      <c r="G383" s="141">
        <v>2</v>
      </c>
      <c r="H383" s="142">
        <v>15</v>
      </c>
      <c r="I383" s="142">
        <v>60</v>
      </c>
      <c r="J383" s="106">
        <v>40</v>
      </c>
      <c r="K383" s="87">
        <f t="shared" si="26"/>
        <v>1.2</v>
      </c>
      <c r="L383" s="87">
        <f t="shared" si="27"/>
        <v>1.2</v>
      </c>
      <c r="M383" s="46">
        <f t="shared" si="28"/>
        <v>72</v>
      </c>
      <c r="N383" s="360"/>
      <c r="O383" s="360"/>
      <c r="P383" s="360"/>
      <c r="Q383" s="360"/>
      <c r="R383" s="360"/>
      <c r="S383" s="360"/>
      <c r="T383" s="360"/>
      <c r="U383" s="360"/>
      <c r="V383" s="360"/>
      <c r="W383" s="360"/>
      <c r="X383" s="360"/>
      <c r="Y383" s="360"/>
      <c r="Z383" s="360"/>
      <c r="AA383" s="360"/>
      <c r="AB383" s="360"/>
      <c r="AC383" s="360"/>
      <c r="AD383" s="83"/>
    </row>
    <row r="384" spans="1:30" ht="18" customHeight="1">
      <c r="A384" s="121"/>
      <c r="B384" s="107"/>
      <c r="C384" s="108"/>
      <c r="D384" s="42"/>
      <c r="E384" s="43" t="s">
        <v>236</v>
      </c>
      <c r="F384" s="44" t="s">
        <v>404</v>
      </c>
      <c r="G384" s="141">
        <v>2</v>
      </c>
      <c r="H384" s="142">
        <v>30</v>
      </c>
      <c r="I384" s="142">
        <v>0</v>
      </c>
      <c r="J384" s="106">
        <v>40</v>
      </c>
      <c r="K384" s="87">
        <f t="shared" si="26"/>
        <v>1.2</v>
      </c>
      <c r="L384" s="87">
        <f t="shared" si="27"/>
        <v>0</v>
      </c>
      <c r="M384" s="46">
        <f t="shared" si="28"/>
        <v>36</v>
      </c>
      <c r="N384" s="360"/>
      <c r="O384" s="360"/>
      <c r="P384" s="360"/>
      <c r="Q384" s="360"/>
      <c r="R384" s="360"/>
      <c r="S384" s="360"/>
      <c r="T384" s="360"/>
      <c r="U384" s="360"/>
      <c r="V384" s="360"/>
      <c r="W384" s="360"/>
      <c r="X384" s="360"/>
      <c r="Y384" s="360"/>
      <c r="Z384" s="360"/>
      <c r="AA384" s="360"/>
      <c r="AB384" s="360"/>
      <c r="AC384" s="360"/>
      <c r="AD384" s="83"/>
    </row>
    <row r="385" spans="1:30" ht="18" customHeight="1">
      <c r="A385" s="121"/>
      <c r="B385" s="107"/>
      <c r="C385" s="108"/>
      <c r="D385" s="42"/>
      <c r="E385" s="43" t="s">
        <v>392</v>
      </c>
      <c r="F385" s="44" t="s">
        <v>195</v>
      </c>
      <c r="G385" s="141">
        <v>2</v>
      </c>
      <c r="H385" s="142">
        <v>45</v>
      </c>
      <c r="I385" s="142">
        <v>30</v>
      </c>
      <c r="J385" s="106">
        <v>38</v>
      </c>
      <c r="K385" s="87">
        <f t="shared" si="26"/>
        <v>1.2</v>
      </c>
      <c r="L385" s="87">
        <f t="shared" si="27"/>
        <v>1.2</v>
      </c>
      <c r="M385" s="46">
        <f t="shared" si="28"/>
        <v>81</v>
      </c>
      <c r="N385" s="360"/>
      <c r="O385" s="360"/>
      <c r="P385" s="360"/>
      <c r="Q385" s="360"/>
      <c r="R385" s="360"/>
      <c r="S385" s="360"/>
      <c r="T385" s="360"/>
      <c r="U385" s="360"/>
      <c r="V385" s="360"/>
      <c r="W385" s="360"/>
      <c r="X385" s="360"/>
      <c r="Y385" s="360"/>
      <c r="Z385" s="360"/>
      <c r="AA385" s="360"/>
      <c r="AB385" s="360"/>
      <c r="AC385" s="360"/>
      <c r="AD385" s="83"/>
    </row>
    <row r="386" spans="1:30" s="264" customFormat="1" ht="18" customHeight="1">
      <c r="A386" s="121"/>
      <c r="B386" s="107"/>
      <c r="C386" s="108"/>
      <c r="D386" s="42"/>
      <c r="E386" s="43" t="s">
        <v>161</v>
      </c>
      <c r="F386" s="44" t="s">
        <v>453</v>
      </c>
      <c r="G386" s="141">
        <v>2</v>
      </c>
      <c r="H386" s="142">
        <v>30</v>
      </c>
      <c r="I386" s="142">
        <v>60</v>
      </c>
      <c r="J386" s="106">
        <v>45</v>
      </c>
      <c r="K386" s="87">
        <v>1.2</v>
      </c>
      <c r="L386" s="87">
        <v>1.2</v>
      </c>
      <c r="M386" s="46">
        <v>90</v>
      </c>
      <c r="N386" s="360"/>
      <c r="O386" s="360"/>
      <c r="P386" s="360"/>
      <c r="Q386" s="360"/>
      <c r="R386" s="360"/>
      <c r="S386" s="360"/>
      <c r="T386" s="360"/>
      <c r="U386" s="360"/>
      <c r="V386" s="360"/>
      <c r="W386" s="360"/>
      <c r="X386" s="360"/>
      <c r="Y386" s="360"/>
      <c r="Z386" s="360"/>
      <c r="AA386" s="360"/>
      <c r="AB386" s="360"/>
      <c r="AC386" s="360"/>
      <c r="AD386" s="83"/>
    </row>
    <row r="387" spans="1:30" s="206" customFormat="1" ht="18" customHeight="1">
      <c r="A387" s="121"/>
      <c r="B387" s="107"/>
      <c r="C387" s="108"/>
      <c r="D387" s="42"/>
      <c r="E387" s="43" t="s">
        <v>161</v>
      </c>
      <c r="F387" s="44" t="s">
        <v>454</v>
      </c>
      <c r="G387" s="141">
        <v>2</v>
      </c>
      <c r="H387" s="142">
        <v>30</v>
      </c>
      <c r="I387" s="142">
        <v>60</v>
      </c>
      <c r="J387" s="106">
        <v>45</v>
      </c>
      <c r="K387" s="87">
        <v>1.2</v>
      </c>
      <c r="L387" s="87">
        <v>1.2</v>
      </c>
      <c r="M387" s="46">
        <v>90</v>
      </c>
      <c r="N387" s="360"/>
      <c r="O387" s="360"/>
      <c r="P387" s="360"/>
      <c r="Q387" s="360"/>
      <c r="R387" s="360"/>
      <c r="S387" s="360"/>
      <c r="T387" s="360"/>
      <c r="U387" s="360"/>
      <c r="V387" s="360"/>
      <c r="W387" s="360"/>
      <c r="X387" s="360"/>
      <c r="Y387" s="360"/>
      <c r="Z387" s="360"/>
      <c r="AA387" s="360"/>
      <c r="AB387" s="360"/>
      <c r="AC387" s="360"/>
      <c r="AD387" s="83"/>
    </row>
    <row r="388" spans="1:30" ht="18.75" customHeight="1">
      <c r="A388" s="121"/>
      <c r="B388" s="107"/>
      <c r="C388" s="108"/>
      <c r="D388" s="42"/>
      <c r="E388" s="43" t="s">
        <v>161</v>
      </c>
      <c r="F388" s="44" t="s">
        <v>454</v>
      </c>
      <c r="G388" s="141">
        <v>2</v>
      </c>
      <c r="H388" s="142">
        <v>30</v>
      </c>
      <c r="I388" s="142">
        <v>60</v>
      </c>
      <c r="J388" s="106">
        <v>45</v>
      </c>
      <c r="K388" s="87">
        <f t="shared" si="26"/>
        <v>1.2</v>
      </c>
      <c r="L388" s="87">
        <f t="shared" si="27"/>
        <v>1.2</v>
      </c>
      <c r="M388" s="46">
        <f t="shared" si="28"/>
        <v>90</v>
      </c>
      <c r="N388" s="360"/>
      <c r="O388" s="360"/>
      <c r="P388" s="360"/>
      <c r="Q388" s="360"/>
      <c r="R388" s="360"/>
      <c r="S388" s="360"/>
      <c r="T388" s="360"/>
      <c r="U388" s="360"/>
      <c r="V388" s="360"/>
      <c r="W388" s="360"/>
      <c r="X388" s="360"/>
      <c r="Y388" s="360"/>
      <c r="Z388" s="360"/>
      <c r="AA388" s="360"/>
      <c r="AB388" s="360"/>
      <c r="AC388" s="360"/>
      <c r="AD388" s="83"/>
    </row>
    <row r="389" spans="1:30" ht="18" customHeight="1">
      <c r="A389" s="104">
        <v>20</v>
      </c>
      <c r="B389" s="60" t="s">
        <v>114</v>
      </c>
      <c r="C389" s="61" t="s">
        <v>115</v>
      </c>
      <c r="D389" s="42">
        <v>21100010701</v>
      </c>
      <c r="E389" s="43" t="s">
        <v>259</v>
      </c>
      <c r="F389" s="44" t="s">
        <v>216</v>
      </c>
      <c r="G389" s="159">
        <v>1</v>
      </c>
      <c r="H389" s="144">
        <v>30</v>
      </c>
      <c r="I389" s="157">
        <v>30</v>
      </c>
      <c r="J389" s="106">
        <v>22</v>
      </c>
      <c r="K389" s="87">
        <f t="shared" si="26"/>
        <v>1</v>
      </c>
      <c r="L389" s="87">
        <f t="shared" si="27"/>
        <v>1</v>
      </c>
      <c r="M389" s="46">
        <f t="shared" si="28"/>
        <v>52.5</v>
      </c>
      <c r="N389" s="376">
        <v>67.5</v>
      </c>
      <c r="O389" s="363">
        <v>0</v>
      </c>
      <c r="P389" s="361">
        <f>SUM(M389:M410)+N389+O389</f>
        <v>1110.1999999999998</v>
      </c>
      <c r="Q389" s="363">
        <v>0</v>
      </c>
      <c r="R389" s="361">
        <v>45</v>
      </c>
      <c r="S389" s="367">
        <v>450</v>
      </c>
      <c r="T389" s="363">
        <f>450</f>
        <v>450</v>
      </c>
      <c r="U389" s="367">
        <v>112</v>
      </c>
      <c r="V389" s="365">
        <f>112</f>
        <v>112</v>
      </c>
      <c r="W389" s="367">
        <v>56</v>
      </c>
      <c r="X389" s="363">
        <f>56</f>
        <v>56</v>
      </c>
      <c r="Y389" s="361">
        <f>ROUND((P389-T389),1)</f>
        <v>660.2</v>
      </c>
      <c r="Z389" s="359">
        <f>IF(OR(SUM(V389:V410)="",SUM(Q389:Q410)=""),0,IF(OR(SUM(U389:U410)=320,SUM(V389:V410)&gt;0),ROUND((SUM(Q389:Q410)-SUM(V389:V410)),1),0))</f>
        <v>-112</v>
      </c>
      <c r="AA389" s="359">
        <f>IF(OR(SUM(X389:X410)="",SUM(R389:R410)=""),0,IF(OR(SUM(W389:W410)=160,SUM(X389:X410)&gt;0),ROUND((SUM(R389:R410)-SUM(X389:X410)),1),0))</f>
        <v>-11</v>
      </c>
      <c r="AB389" s="370"/>
      <c r="AC389" s="372">
        <f>SUM(Y389:AA410)</f>
        <v>537.20000000000005</v>
      </c>
      <c r="AD389" s="83"/>
    </row>
    <row r="390" spans="1:30" ht="18" customHeight="1">
      <c r="A390" s="90"/>
      <c r="B390" s="107"/>
      <c r="C390" s="108"/>
      <c r="D390" s="42">
        <v>20200010702</v>
      </c>
      <c r="E390" s="43" t="s">
        <v>259</v>
      </c>
      <c r="F390" s="44" t="s">
        <v>237</v>
      </c>
      <c r="G390" s="159">
        <v>1</v>
      </c>
      <c r="H390" s="144">
        <v>30</v>
      </c>
      <c r="I390" s="157">
        <v>30</v>
      </c>
      <c r="J390" s="106">
        <v>38</v>
      </c>
      <c r="K390" s="87">
        <f t="shared" si="26"/>
        <v>1.2</v>
      </c>
      <c r="L390" s="87">
        <f t="shared" si="27"/>
        <v>1.2</v>
      </c>
      <c r="M390" s="46">
        <f t="shared" si="28"/>
        <v>63</v>
      </c>
      <c r="N390" s="345"/>
      <c r="O390" s="345"/>
      <c r="P390" s="345"/>
      <c r="Q390" s="345"/>
      <c r="R390" s="345"/>
      <c r="S390" s="345"/>
      <c r="T390" s="345"/>
      <c r="U390" s="345"/>
      <c r="V390" s="345"/>
      <c r="W390" s="345"/>
      <c r="X390" s="345"/>
      <c r="Y390" s="345"/>
      <c r="Z390" s="345"/>
      <c r="AA390" s="345"/>
      <c r="AB390" s="345"/>
      <c r="AC390" s="345"/>
      <c r="AD390" s="83"/>
    </row>
    <row r="391" spans="1:30" ht="18" customHeight="1">
      <c r="A391" s="90"/>
      <c r="B391" s="107"/>
      <c r="C391" s="108"/>
      <c r="D391" s="42">
        <v>21100010702</v>
      </c>
      <c r="E391" s="43" t="s">
        <v>259</v>
      </c>
      <c r="F391" s="44" t="s">
        <v>260</v>
      </c>
      <c r="G391" s="159">
        <v>1</v>
      </c>
      <c r="H391" s="144">
        <v>30</v>
      </c>
      <c r="I391" s="157">
        <v>30</v>
      </c>
      <c r="J391" s="106">
        <v>53</v>
      </c>
      <c r="K391" s="87">
        <f t="shared" si="26"/>
        <v>1.2</v>
      </c>
      <c r="L391" s="87">
        <f t="shared" si="27"/>
        <v>1.2</v>
      </c>
      <c r="M391" s="46">
        <f t="shared" si="28"/>
        <v>63</v>
      </c>
      <c r="N391" s="345"/>
      <c r="O391" s="345"/>
      <c r="P391" s="345"/>
      <c r="Q391" s="345"/>
      <c r="R391" s="345"/>
      <c r="S391" s="345"/>
      <c r="T391" s="345"/>
      <c r="U391" s="345"/>
      <c r="V391" s="345"/>
      <c r="W391" s="345"/>
      <c r="X391" s="345"/>
      <c r="Y391" s="345"/>
      <c r="Z391" s="345"/>
      <c r="AA391" s="345"/>
      <c r="AB391" s="345"/>
      <c r="AC391" s="345"/>
      <c r="AD391" s="83"/>
    </row>
    <row r="392" spans="1:30" ht="18" customHeight="1">
      <c r="A392" s="90"/>
      <c r="B392" s="107"/>
      <c r="C392" s="108"/>
      <c r="D392" s="42">
        <v>50600115601</v>
      </c>
      <c r="E392" s="43" t="s">
        <v>261</v>
      </c>
      <c r="F392" s="44" t="s">
        <v>262</v>
      </c>
      <c r="G392" s="159">
        <v>1</v>
      </c>
      <c r="H392" s="144">
        <v>18</v>
      </c>
      <c r="I392" s="157"/>
      <c r="J392" s="106">
        <v>63</v>
      </c>
      <c r="K392" s="87">
        <f t="shared" si="26"/>
        <v>1.3</v>
      </c>
      <c r="L392" s="87">
        <f t="shared" si="27"/>
        <v>0</v>
      </c>
      <c r="M392" s="46">
        <f t="shared" si="28"/>
        <v>23.4</v>
      </c>
      <c r="N392" s="345"/>
      <c r="O392" s="345"/>
      <c r="P392" s="345"/>
      <c r="Q392" s="345"/>
      <c r="R392" s="345"/>
      <c r="S392" s="345"/>
      <c r="T392" s="345"/>
      <c r="U392" s="345"/>
      <c r="V392" s="345"/>
      <c r="W392" s="345"/>
      <c r="X392" s="345"/>
      <c r="Y392" s="345"/>
      <c r="Z392" s="345"/>
      <c r="AA392" s="345"/>
      <c r="AB392" s="345"/>
      <c r="AC392" s="345"/>
      <c r="AD392" s="83"/>
    </row>
    <row r="393" spans="1:30" ht="18" customHeight="1">
      <c r="A393" s="90"/>
      <c r="B393" s="107"/>
      <c r="C393" s="108"/>
      <c r="D393" s="42">
        <v>50600115601</v>
      </c>
      <c r="E393" s="43" t="s">
        <v>263</v>
      </c>
      <c r="F393" s="44" t="s">
        <v>264</v>
      </c>
      <c r="G393" s="159">
        <v>1</v>
      </c>
      <c r="H393" s="144"/>
      <c r="I393" s="157">
        <v>57</v>
      </c>
      <c r="J393" s="106">
        <v>27</v>
      </c>
      <c r="K393" s="87">
        <f t="shared" si="26"/>
        <v>0</v>
      </c>
      <c r="L393" s="87">
        <f t="shared" si="27"/>
        <v>1</v>
      </c>
      <c r="M393" s="46">
        <f t="shared" si="28"/>
        <v>42.8</v>
      </c>
      <c r="N393" s="345"/>
      <c r="O393" s="345"/>
      <c r="P393" s="345"/>
      <c r="Q393" s="345"/>
      <c r="R393" s="345"/>
      <c r="S393" s="345"/>
      <c r="T393" s="345"/>
      <c r="U393" s="345"/>
      <c r="V393" s="345"/>
      <c r="W393" s="345"/>
      <c r="X393" s="345"/>
      <c r="Y393" s="345"/>
      <c r="Z393" s="345"/>
      <c r="AA393" s="345"/>
      <c r="AB393" s="345"/>
      <c r="AC393" s="345"/>
      <c r="AD393" s="83"/>
    </row>
    <row r="394" spans="1:30" ht="18" customHeight="1">
      <c r="A394" s="90"/>
      <c r="B394" s="109"/>
      <c r="C394" s="108"/>
      <c r="D394" s="42">
        <v>50600115601</v>
      </c>
      <c r="E394" s="43" t="s">
        <v>263</v>
      </c>
      <c r="F394" s="44" t="s">
        <v>265</v>
      </c>
      <c r="G394" s="159">
        <v>1</v>
      </c>
      <c r="H394" s="144"/>
      <c r="I394" s="157">
        <v>57</v>
      </c>
      <c r="J394" s="106">
        <v>36</v>
      </c>
      <c r="K394" s="87">
        <f t="shared" si="26"/>
        <v>0</v>
      </c>
      <c r="L394" s="87">
        <f t="shared" si="27"/>
        <v>1.2</v>
      </c>
      <c r="M394" s="46">
        <f t="shared" si="28"/>
        <v>51.3</v>
      </c>
      <c r="N394" s="345"/>
      <c r="O394" s="345"/>
      <c r="P394" s="345"/>
      <c r="Q394" s="345"/>
      <c r="R394" s="345"/>
      <c r="S394" s="345"/>
      <c r="T394" s="345"/>
      <c r="U394" s="345"/>
      <c r="V394" s="345"/>
      <c r="W394" s="345"/>
      <c r="X394" s="345"/>
      <c r="Y394" s="345"/>
      <c r="Z394" s="345"/>
      <c r="AA394" s="345"/>
      <c r="AB394" s="345"/>
      <c r="AC394" s="345"/>
      <c r="AD394" s="83"/>
    </row>
    <row r="395" spans="1:30" ht="18" customHeight="1">
      <c r="A395" s="90"/>
      <c r="B395" s="107"/>
      <c r="C395" s="108"/>
      <c r="D395" s="42">
        <v>71400119917</v>
      </c>
      <c r="E395" s="43" t="s">
        <v>161</v>
      </c>
      <c r="F395" s="44" t="s">
        <v>266</v>
      </c>
      <c r="G395" s="159">
        <v>1</v>
      </c>
      <c r="H395" s="144">
        <v>30</v>
      </c>
      <c r="I395" s="157">
        <v>60</v>
      </c>
      <c r="J395" s="106">
        <v>47</v>
      </c>
      <c r="K395" s="87">
        <f t="shared" si="26"/>
        <v>1.2</v>
      </c>
      <c r="L395" s="87">
        <f t="shared" si="27"/>
        <v>1.2</v>
      </c>
      <c r="M395" s="46">
        <f t="shared" si="28"/>
        <v>90</v>
      </c>
      <c r="N395" s="345"/>
      <c r="O395" s="345"/>
      <c r="P395" s="345"/>
      <c r="Q395" s="345"/>
      <c r="R395" s="345"/>
      <c r="S395" s="345"/>
      <c r="T395" s="345"/>
      <c r="U395" s="345"/>
      <c r="V395" s="345"/>
      <c r="W395" s="345"/>
      <c r="X395" s="345"/>
      <c r="Y395" s="345"/>
      <c r="Z395" s="345"/>
      <c r="AA395" s="345"/>
      <c r="AB395" s="345"/>
      <c r="AC395" s="345"/>
      <c r="AD395" s="83"/>
    </row>
    <row r="396" spans="1:30" ht="18" customHeight="1">
      <c r="A396" s="121"/>
      <c r="B396" s="107"/>
      <c r="C396" s="108"/>
      <c r="D396" s="42">
        <v>20400156801</v>
      </c>
      <c r="E396" s="43" t="s">
        <v>267</v>
      </c>
      <c r="F396" s="44" t="s">
        <v>248</v>
      </c>
      <c r="G396" s="159">
        <v>1</v>
      </c>
      <c r="H396" s="144">
        <v>15</v>
      </c>
      <c r="I396" s="157">
        <v>60</v>
      </c>
      <c r="J396" s="106">
        <v>13</v>
      </c>
      <c r="K396" s="87">
        <f t="shared" si="26"/>
        <v>1</v>
      </c>
      <c r="L396" s="87">
        <f t="shared" si="27"/>
        <v>1</v>
      </c>
      <c r="M396" s="46">
        <f t="shared" si="28"/>
        <v>60</v>
      </c>
      <c r="N396" s="360"/>
      <c r="O396" s="360"/>
      <c r="P396" s="360"/>
      <c r="Q396" s="360"/>
      <c r="R396" s="360"/>
      <c r="S396" s="360"/>
      <c r="T396" s="360"/>
      <c r="U396" s="360"/>
      <c r="V396" s="360"/>
      <c r="W396" s="360"/>
      <c r="X396" s="360"/>
      <c r="Y396" s="360"/>
      <c r="Z396" s="360"/>
      <c r="AA396" s="360"/>
      <c r="AB396" s="360"/>
      <c r="AC396" s="360"/>
      <c r="AD396" s="83"/>
    </row>
    <row r="397" spans="1:30" ht="18" customHeight="1">
      <c r="A397" s="121"/>
      <c r="B397" s="107"/>
      <c r="C397" s="108"/>
      <c r="D397" s="42">
        <v>21100150901</v>
      </c>
      <c r="E397" s="207" t="s">
        <v>190</v>
      </c>
      <c r="F397" s="208" t="s">
        <v>216</v>
      </c>
      <c r="G397" s="218">
        <v>1</v>
      </c>
      <c r="H397" s="216"/>
      <c r="I397" s="217">
        <v>45</v>
      </c>
      <c r="J397" s="212">
        <v>22</v>
      </c>
      <c r="K397" s="87">
        <f t="shared" ref="K397:K460" si="29">IF(OR(LEFT(E397,2)="ĐA",LEFT(E397,2)="DA",LEFT(E397,5)="Đồ án",LEFT(E397,5)="Đồán ",LEFT(E397,9)="Sinh hoạt",LEFT(E397,9)="sinh hoạt",LEFT(E397,6)="Cố vấn",LEFT(E397,6)="cố vấn",LEFT(E397,4)="cvht",LEFT(E397,4)="CVHT",LEFT(E397,4)="shcn",LEFT(E397,4)="SHCN"),0,(IF(AND(H397&gt;0,J397&gt;0),IF(J397&gt;60,1.3,IF(J397&gt;35,1.2,1)),0)))</f>
        <v>0</v>
      </c>
      <c r="L397" s="87">
        <f t="shared" ref="L397:L460" si="30">IF(OR(LEFT(E397,2)="ĐA",LEFT(E397,2)="DA",LEFT(E397,5)="Đồ án",LEFT(E397,5)="Đồán "),0,IF(AND(J397&gt;0,I397&gt;0),IF(AND(OR(LEFT(E397,4)="GDQP",LEFT(E397,4)="gdqp",LEFT(E397,19)="Giáo dục quốc phòng"),J397&gt;50),1.3,IF(J397&gt;35,1.2,IF(J397&gt;29,1.1,1))),0))</f>
        <v>0</v>
      </c>
      <c r="M397" s="46">
        <f t="shared" ref="M397:M460" si="31">ROUND(IF(OR(LEFT(E397,2)="ĐA",LEFT(E397,2)="DA",LEFT(E397,5)="Đồ án",LEFT(E397,5)="Đồán "),J397*0.5,(IF(H397&gt;0,H397*K397,"0")+IF(I397&gt;0,(I397*0.75)*L397,"0"))),1)</f>
        <v>11</v>
      </c>
      <c r="N397" s="360"/>
      <c r="O397" s="360"/>
      <c r="P397" s="360"/>
      <c r="Q397" s="360"/>
      <c r="R397" s="360"/>
      <c r="S397" s="360"/>
      <c r="T397" s="360"/>
      <c r="U397" s="360"/>
      <c r="V397" s="360"/>
      <c r="W397" s="360"/>
      <c r="X397" s="360"/>
      <c r="Y397" s="360"/>
      <c r="Z397" s="360"/>
      <c r="AA397" s="360"/>
      <c r="AB397" s="360"/>
      <c r="AC397" s="360"/>
      <c r="AD397" s="83"/>
    </row>
    <row r="398" spans="1:30" ht="18" customHeight="1">
      <c r="A398" s="121"/>
      <c r="B398" s="107"/>
      <c r="C398" s="108"/>
      <c r="D398" s="42"/>
      <c r="E398" s="43" t="s">
        <v>218</v>
      </c>
      <c r="F398" s="184" t="s">
        <v>300</v>
      </c>
      <c r="G398" s="159"/>
      <c r="H398" s="144"/>
      <c r="I398" s="157"/>
      <c r="J398" s="106"/>
      <c r="K398" s="87">
        <f t="shared" si="29"/>
        <v>0</v>
      </c>
      <c r="L398" s="87">
        <f t="shared" si="30"/>
        <v>0</v>
      </c>
      <c r="M398" s="46">
        <f t="shared" si="31"/>
        <v>0</v>
      </c>
      <c r="N398" s="360"/>
      <c r="O398" s="360"/>
      <c r="P398" s="360"/>
      <c r="Q398" s="360"/>
      <c r="R398" s="360"/>
      <c r="S398" s="360"/>
      <c r="T398" s="360"/>
      <c r="U398" s="360"/>
      <c r="V398" s="360"/>
      <c r="W398" s="360"/>
      <c r="X398" s="360"/>
      <c r="Y398" s="360"/>
      <c r="Z398" s="360"/>
      <c r="AA398" s="360"/>
      <c r="AB398" s="360"/>
      <c r="AC398" s="360"/>
      <c r="AD398" s="83"/>
    </row>
    <row r="399" spans="1:30" ht="18" customHeight="1">
      <c r="A399" s="121"/>
      <c r="B399" s="107"/>
      <c r="C399" s="108"/>
      <c r="D399" s="42"/>
      <c r="E399" s="43" t="s">
        <v>414</v>
      </c>
      <c r="F399" s="44" t="s">
        <v>415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9"/>
        <v>1.2</v>
      </c>
      <c r="L399" s="87">
        <f t="shared" si="30"/>
        <v>1.2</v>
      </c>
      <c r="M399" s="46">
        <f t="shared" si="31"/>
        <v>63</v>
      </c>
      <c r="N399" s="360"/>
      <c r="O399" s="360"/>
      <c r="P399" s="360"/>
      <c r="Q399" s="360"/>
      <c r="R399" s="360"/>
      <c r="S399" s="360"/>
      <c r="T399" s="360"/>
      <c r="U399" s="360"/>
      <c r="V399" s="360"/>
      <c r="W399" s="360"/>
      <c r="X399" s="360"/>
      <c r="Y399" s="360"/>
      <c r="Z399" s="360"/>
      <c r="AA399" s="360"/>
      <c r="AB399" s="360"/>
      <c r="AC399" s="360"/>
      <c r="AD399" s="83"/>
    </row>
    <row r="400" spans="1:30" ht="18" customHeight="1">
      <c r="A400" s="90"/>
      <c r="B400" s="107"/>
      <c r="C400" s="108"/>
      <c r="D400" s="42"/>
      <c r="E400" s="43" t="s">
        <v>414</v>
      </c>
      <c r="F400" s="44" t="s">
        <v>300</v>
      </c>
      <c r="G400" s="159">
        <v>2</v>
      </c>
      <c r="H400" s="144">
        <v>30</v>
      </c>
      <c r="I400" s="157">
        <v>30</v>
      </c>
      <c r="J400" s="106">
        <v>40</v>
      </c>
      <c r="K400" s="87">
        <f t="shared" si="29"/>
        <v>1.2</v>
      </c>
      <c r="L400" s="87">
        <f t="shared" si="30"/>
        <v>1.2</v>
      </c>
      <c r="M400" s="46">
        <f t="shared" si="31"/>
        <v>63</v>
      </c>
      <c r="N400" s="345"/>
      <c r="O400" s="345"/>
      <c r="P400" s="345"/>
      <c r="Q400" s="345"/>
      <c r="R400" s="345"/>
      <c r="S400" s="345"/>
      <c r="T400" s="345"/>
      <c r="U400" s="345"/>
      <c r="V400" s="345"/>
      <c r="W400" s="345"/>
      <c r="X400" s="345"/>
      <c r="Y400" s="345"/>
      <c r="Z400" s="345"/>
      <c r="AA400" s="345"/>
      <c r="AB400" s="345"/>
      <c r="AC400" s="345"/>
      <c r="AD400" s="83"/>
    </row>
    <row r="401" spans="1:30" ht="18" customHeight="1">
      <c r="A401" s="90"/>
      <c r="B401" s="107"/>
      <c r="C401" s="108"/>
      <c r="D401" s="42"/>
      <c r="E401" s="43" t="s">
        <v>416</v>
      </c>
      <c r="F401" s="44" t="s">
        <v>415</v>
      </c>
      <c r="G401" s="159">
        <v>2</v>
      </c>
      <c r="H401" s="144">
        <v>30</v>
      </c>
      <c r="I401" s="157">
        <v>30</v>
      </c>
      <c r="J401" s="106">
        <v>40</v>
      </c>
      <c r="K401" s="87">
        <f t="shared" si="29"/>
        <v>1.2</v>
      </c>
      <c r="L401" s="87">
        <f t="shared" si="30"/>
        <v>1.2</v>
      </c>
      <c r="M401" s="46">
        <f t="shared" si="31"/>
        <v>63</v>
      </c>
      <c r="N401" s="345"/>
      <c r="O401" s="345"/>
      <c r="P401" s="345"/>
      <c r="Q401" s="345"/>
      <c r="R401" s="345"/>
      <c r="S401" s="345"/>
      <c r="T401" s="345"/>
      <c r="U401" s="345"/>
      <c r="V401" s="345"/>
      <c r="W401" s="345"/>
      <c r="X401" s="345"/>
      <c r="Y401" s="345"/>
      <c r="Z401" s="345"/>
      <c r="AA401" s="345"/>
      <c r="AB401" s="345"/>
      <c r="AC401" s="345"/>
      <c r="AD401" s="83"/>
    </row>
    <row r="402" spans="1:30" ht="18" customHeight="1">
      <c r="A402" s="90"/>
      <c r="B402" s="107"/>
      <c r="C402" s="108"/>
      <c r="D402" s="42"/>
      <c r="E402" s="43" t="s">
        <v>416</v>
      </c>
      <c r="F402" s="44" t="s">
        <v>300</v>
      </c>
      <c r="G402" s="159">
        <v>2</v>
      </c>
      <c r="H402" s="144">
        <v>30</v>
      </c>
      <c r="I402" s="157">
        <v>30</v>
      </c>
      <c r="J402" s="106">
        <v>40</v>
      </c>
      <c r="K402" s="87">
        <f t="shared" si="29"/>
        <v>1.2</v>
      </c>
      <c r="L402" s="87">
        <f t="shared" si="30"/>
        <v>1.2</v>
      </c>
      <c r="M402" s="46">
        <f t="shared" si="31"/>
        <v>63</v>
      </c>
      <c r="N402" s="345"/>
      <c r="O402" s="345"/>
      <c r="P402" s="345"/>
      <c r="Q402" s="345"/>
      <c r="R402" s="345"/>
      <c r="S402" s="345"/>
      <c r="T402" s="345"/>
      <c r="U402" s="345"/>
      <c r="V402" s="345"/>
      <c r="W402" s="345"/>
      <c r="X402" s="345"/>
      <c r="Y402" s="345"/>
      <c r="Z402" s="345"/>
      <c r="AA402" s="345"/>
      <c r="AB402" s="345"/>
      <c r="AC402" s="345"/>
      <c r="AD402" s="83"/>
    </row>
    <row r="403" spans="1:30" ht="18" customHeight="1">
      <c r="A403" s="90"/>
      <c r="B403" s="63"/>
      <c r="C403" s="108"/>
      <c r="D403" s="42"/>
      <c r="E403" s="43" t="s">
        <v>417</v>
      </c>
      <c r="F403" s="44" t="s">
        <v>159</v>
      </c>
      <c r="G403" s="159">
        <v>2</v>
      </c>
      <c r="H403" s="144">
        <v>15</v>
      </c>
      <c r="I403" s="157">
        <v>30</v>
      </c>
      <c r="J403" s="106">
        <v>40</v>
      </c>
      <c r="K403" s="87">
        <f t="shared" si="29"/>
        <v>1.2</v>
      </c>
      <c r="L403" s="87">
        <f t="shared" si="30"/>
        <v>1.2</v>
      </c>
      <c r="M403" s="46">
        <f t="shared" si="31"/>
        <v>45</v>
      </c>
      <c r="N403" s="345"/>
      <c r="O403" s="345"/>
      <c r="P403" s="345"/>
      <c r="Q403" s="345"/>
      <c r="R403" s="345"/>
      <c r="S403" s="345"/>
      <c r="T403" s="345"/>
      <c r="U403" s="345"/>
      <c r="V403" s="345"/>
      <c r="W403" s="345"/>
      <c r="X403" s="345"/>
      <c r="Y403" s="345"/>
      <c r="Z403" s="345"/>
      <c r="AA403" s="345"/>
      <c r="AB403" s="345"/>
      <c r="AC403" s="345"/>
      <c r="AD403" s="83"/>
    </row>
    <row r="404" spans="1:30" ht="18" customHeight="1">
      <c r="A404" s="90"/>
      <c r="B404" s="63"/>
      <c r="C404" s="108"/>
      <c r="D404" s="42"/>
      <c r="E404" s="43" t="s">
        <v>419</v>
      </c>
      <c r="F404" s="44" t="s">
        <v>159</v>
      </c>
      <c r="G404" s="159">
        <v>2</v>
      </c>
      <c r="H404" s="144"/>
      <c r="I404" s="157">
        <v>15</v>
      </c>
      <c r="J404" s="106">
        <v>40</v>
      </c>
      <c r="K404" s="87">
        <f t="shared" si="29"/>
        <v>0</v>
      </c>
      <c r="L404" s="87">
        <f t="shared" si="30"/>
        <v>1.2</v>
      </c>
      <c r="M404" s="46">
        <f t="shared" si="31"/>
        <v>13.5</v>
      </c>
      <c r="N404" s="345"/>
      <c r="O404" s="345"/>
      <c r="P404" s="345"/>
      <c r="Q404" s="345"/>
      <c r="R404" s="345"/>
      <c r="S404" s="345"/>
      <c r="T404" s="345"/>
      <c r="U404" s="345"/>
      <c r="V404" s="345"/>
      <c r="W404" s="345"/>
      <c r="X404" s="345"/>
      <c r="Y404" s="345"/>
      <c r="Z404" s="345"/>
      <c r="AA404" s="345"/>
      <c r="AB404" s="345"/>
      <c r="AC404" s="345"/>
      <c r="AD404" s="83"/>
    </row>
    <row r="405" spans="1:30" ht="18" customHeight="1">
      <c r="A405" s="90"/>
      <c r="B405" s="63"/>
      <c r="C405" s="108"/>
      <c r="D405" s="42"/>
      <c r="E405" s="43" t="s">
        <v>420</v>
      </c>
      <c r="F405" s="44" t="s">
        <v>262</v>
      </c>
      <c r="G405" s="159">
        <v>2</v>
      </c>
      <c r="H405" s="144">
        <v>33</v>
      </c>
      <c r="I405" s="157"/>
      <c r="J405" s="106">
        <v>60</v>
      </c>
      <c r="K405" s="87">
        <f t="shared" si="29"/>
        <v>1.2</v>
      </c>
      <c r="L405" s="87">
        <f t="shared" si="30"/>
        <v>0</v>
      </c>
      <c r="M405" s="46">
        <f t="shared" si="31"/>
        <v>39.6</v>
      </c>
      <c r="N405" s="345"/>
      <c r="O405" s="345"/>
      <c r="P405" s="345"/>
      <c r="Q405" s="345"/>
      <c r="R405" s="345"/>
      <c r="S405" s="345"/>
      <c r="T405" s="345"/>
      <c r="U405" s="345"/>
      <c r="V405" s="345"/>
      <c r="W405" s="345"/>
      <c r="X405" s="345"/>
      <c r="Y405" s="345"/>
      <c r="Z405" s="345"/>
      <c r="AA405" s="345"/>
      <c r="AB405" s="345"/>
      <c r="AC405" s="345"/>
      <c r="AD405" s="83"/>
    </row>
    <row r="406" spans="1:30" s="225" customFormat="1" ht="18" customHeight="1">
      <c r="A406" s="121"/>
      <c r="B406" s="63"/>
      <c r="C406" s="108"/>
      <c r="D406" s="42"/>
      <c r="E406" s="43" t="s">
        <v>501</v>
      </c>
      <c r="F406" s="44" t="s">
        <v>411</v>
      </c>
      <c r="G406" s="159">
        <v>2</v>
      </c>
      <c r="H406" s="144"/>
      <c r="I406" s="157">
        <v>27</v>
      </c>
      <c r="J406" s="106">
        <v>30</v>
      </c>
      <c r="K406" s="87">
        <f t="shared" si="29"/>
        <v>0</v>
      </c>
      <c r="L406" s="87">
        <f t="shared" si="30"/>
        <v>1.1000000000000001</v>
      </c>
      <c r="M406" s="46">
        <f t="shared" si="31"/>
        <v>22.3</v>
      </c>
      <c r="N406" s="360"/>
      <c r="O406" s="360"/>
      <c r="P406" s="360"/>
      <c r="Q406" s="360"/>
      <c r="R406" s="360"/>
      <c r="S406" s="360"/>
      <c r="T406" s="360"/>
      <c r="U406" s="360"/>
      <c r="V406" s="360"/>
      <c r="W406" s="360"/>
      <c r="X406" s="360"/>
      <c r="Y406" s="360"/>
      <c r="Z406" s="360"/>
      <c r="AA406" s="360"/>
      <c r="AB406" s="360"/>
      <c r="AC406" s="360"/>
      <c r="AD406" s="83"/>
    </row>
    <row r="407" spans="1:30" ht="18" customHeight="1">
      <c r="A407" s="90"/>
      <c r="B407" s="63"/>
      <c r="C407" s="108"/>
      <c r="D407" s="42"/>
      <c r="E407" s="43" t="s">
        <v>502</v>
      </c>
      <c r="F407" s="44" t="s">
        <v>411</v>
      </c>
      <c r="G407" s="159">
        <v>2</v>
      </c>
      <c r="H407" s="144"/>
      <c r="I407" s="157">
        <v>27</v>
      </c>
      <c r="J407" s="106">
        <v>30</v>
      </c>
      <c r="K407" s="87">
        <f t="shared" si="29"/>
        <v>0</v>
      </c>
      <c r="L407" s="87">
        <f t="shared" si="30"/>
        <v>1.1000000000000001</v>
      </c>
      <c r="M407" s="46">
        <f t="shared" si="31"/>
        <v>22.3</v>
      </c>
      <c r="N407" s="345"/>
      <c r="O407" s="345"/>
      <c r="P407" s="345"/>
      <c r="Q407" s="345"/>
      <c r="R407" s="345"/>
      <c r="S407" s="345"/>
      <c r="T407" s="345"/>
      <c r="U407" s="345"/>
      <c r="V407" s="345"/>
      <c r="W407" s="345"/>
      <c r="X407" s="345"/>
      <c r="Y407" s="345"/>
      <c r="Z407" s="345"/>
      <c r="AA407" s="345"/>
      <c r="AB407" s="345"/>
      <c r="AC407" s="345"/>
      <c r="AD407" s="83"/>
    </row>
    <row r="408" spans="1:30" s="206" customFormat="1" ht="18" customHeight="1">
      <c r="A408" s="121"/>
      <c r="B408" s="63"/>
      <c r="C408" s="108"/>
      <c r="D408" s="42"/>
      <c r="E408" s="43" t="s">
        <v>161</v>
      </c>
      <c r="F408" s="44" t="s">
        <v>521</v>
      </c>
      <c r="G408" s="159">
        <v>2</v>
      </c>
      <c r="H408" s="144">
        <v>30</v>
      </c>
      <c r="I408" s="157">
        <v>60</v>
      </c>
      <c r="J408" s="106">
        <v>40</v>
      </c>
      <c r="K408" s="87">
        <f t="shared" si="29"/>
        <v>1.2</v>
      </c>
      <c r="L408" s="87">
        <f t="shared" si="30"/>
        <v>1.2</v>
      </c>
      <c r="M408" s="46">
        <f t="shared" si="31"/>
        <v>90</v>
      </c>
      <c r="N408" s="360"/>
      <c r="O408" s="360"/>
      <c r="P408" s="360"/>
      <c r="Q408" s="360"/>
      <c r="R408" s="360"/>
      <c r="S408" s="360"/>
      <c r="T408" s="360"/>
      <c r="U408" s="360"/>
      <c r="V408" s="360"/>
      <c r="W408" s="360"/>
      <c r="X408" s="360"/>
      <c r="Y408" s="360"/>
      <c r="Z408" s="360"/>
      <c r="AA408" s="360"/>
      <c r="AB408" s="360"/>
      <c r="AC408" s="360"/>
      <c r="AD408" s="83"/>
    </row>
    <row r="409" spans="1:30" s="225" customFormat="1" ht="18" customHeight="1">
      <c r="A409" s="121"/>
      <c r="B409" s="63"/>
      <c r="C409" s="108"/>
      <c r="D409" s="42"/>
      <c r="E409" s="43" t="s">
        <v>161</v>
      </c>
      <c r="F409" s="44" t="s">
        <v>455</v>
      </c>
      <c r="G409" s="159">
        <v>2</v>
      </c>
      <c r="H409" s="144">
        <v>30</v>
      </c>
      <c r="I409" s="157">
        <v>60</v>
      </c>
      <c r="J409" s="106">
        <v>40</v>
      </c>
      <c r="K409" s="87">
        <f t="shared" si="29"/>
        <v>1.2</v>
      </c>
      <c r="L409" s="87">
        <f t="shared" si="30"/>
        <v>1.2</v>
      </c>
      <c r="M409" s="46">
        <f t="shared" si="31"/>
        <v>90</v>
      </c>
      <c r="N409" s="360"/>
      <c r="O409" s="360"/>
      <c r="P409" s="360"/>
      <c r="Q409" s="360"/>
      <c r="R409" s="360"/>
      <c r="S409" s="360"/>
      <c r="T409" s="360"/>
      <c r="U409" s="360"/>
      <c r="V409" s="360"/>
      <c r="W409" s="360"/>
      <c r="X409" s="360"/>
      <c r="Y409" s="360"/>
      <c r="Z409" s="360"/>
      <c r="AA409" s="360"/>
      <c r="AB409" s="360"/>
      <c r="AC409" s="360"/>
      <c r="AD409" s="83"/>
    </row>
    <row r="410" spans="1:30" ht="18" customHeight="1">
      <c r="A410" s="90"/>
      <c r="B410" s="107"/>
      <c r="C410" s="108"/>
      <c r="D410" s="42"/>
      <c r="E410" s="237" t="s">
        <v>393</v>
      </c>
      <c r="F410" s="238" t="s">
        <v>216</v>
      </c>
      <c r="G410" s="248">
        <v>1</v>
      </c>
      <c r="H410" s="240"/>
      <c r="I410" s="241"/>
      <c r="J410" s="242">
        <v>22</v>
      </c>
      <c r="K410" s="87">
        <f t="shared" si="29"/>
        <v>0</v>
      </c>
      <c r="L410" s="87">
        <f t="shared" si="30"/>
        <v>0</v>
      </c>
      <c r="M410" s="46">
        <f t="shared" si="31"/>
        <v>11</v>
      </c>
      <c r="N410" s="345"/>
      <c r="O410" s="345"/>
      <c r="P410" s="345"/>
      <c r="Q410" s="345"/>
      <c r="R410" s="345"/>
      <c r="S410" s="345"/>
      <c r="T410" s="345"/>
      <c r="U410" s="345"/>
      <c r="V410" s="345"/>
      <c r="W410" s="345"/>
      <c r="X410" s="345"/>
      <c r="Y410" s="345"/>
      <c r="Z410" s="345"/>
      <c r="AA410" s="345"/>
      <c r="AB410" s="345"/>
      <c r="AC410" s="345"/>
      <c r="AD410" s="83"/>
    </row>
    <row r="411" spans="1:30" ht="18" customHeight="1">
      <c r="A411" s="104">
        <v>21</v>
      </c>
      <c r="B411" s="60" t="s">
        <v>82</v>
      </c>
      <c r="C411" s="61" t="s">
        <v>116</v>
      </c>
      <c r="D411" s="42">
        <v>20200010701</v>
      </c>
      <c r="E411" s="43" t="s">
        <v>259</v>
      </c>
      <c r="F411" s="44" t="s">
        <v>202</v>
      </c>
      <c r="G411" s="170">
        <v>1</v>
      </c>
      <c r="H411" s="144">
        <v>30</v>
      </c>
      <c r="I411" s="157">
        <v>30</v>
      </c>
      <c r="J411" s="106">
        <v>37</v>
      </c>
      <c r="K411" s="87">
        <f t="shared" si="29"/>
        <v>1.2</v>
      </c>
      <c r="L411" s="87">
        <f t="shared" si="30"/>
        <v>1.2</v>
      </c>
      <c r="M411" s="46">
        <f t="shared" si="31"/>
        <v>63</v>
      </c>
      <c r="N411" s="376">
        <f>112.5+67.5-4.5</f>
        <v>175.5</v>
      </c>
      <c r="O411" s="363">
        <v>0</v>
      </c>
      <c r="P411" s="361">
        <f>SUM(M411:M435)+N411+O411</f>
        <v>1117.4000000000001</v>
      </c>
      <c r="Q411" s="363">
        <v>42.9</v>
      </c>
      <c r="R411" s="361">
        <v>56</v>
      </c>
      <c r="S411" s="367">
        <v>450</v>
      </c>
      <c r="T411" s="363">
        <v>450</v>
      </c>
      <c r="U411" s="367">
        <v>112</v>
      </c>
      <c r="V411" s="365">
        <v>112</v>
      </c>
      <c r="W411" s="367">
        <v>56</v>
      </c>
      <c r="X411" s="363">
        <v>56</v>
      </c>
      <c r="Y411" s="361">
        <f>ROUND((P411-T411),1)</f>
        <v>667.4</v>
      </c>
      <c r="Z411" s="359">
        <f>IF(OR(SUM(V411:V435)="",SUM(Q411:Q435)=""),0,IF(OR(SUM(U411:U435)=320,SUM(V411:V435)&gt;0),ROUND((SUM(Q411:Q435)-SUM(V411:V435)),1),0))</f>
        <v>-69.099999999999994</v>
      </c>
      <c r="AA411" s="359">
        <f>IF(OR(SUM(X411:X435)="",SUM(R411:R435)=""),0,IF(OR(SUM(W411:W435)=160,SUM(X411:X435)&gt;0),ROUND((SUM(R411:R435)-SUM(X411:X435)),1),0))</f>
        <v>0</v>
      </c>
      <c r="AB411" s="370"/>
      <c r="AC411" s="372">
        <f>SUM(Y411:AA435)</f>
        <v>598.29999999999995</v>
      </c>
      <c r="AD411" s="83"/>
    </row>
    <row r="412" spans="1:30" ht="18" customHeight="1">
      <c r="A412" s="90"/>
      <c r="B412" s="107"/>
      <c r="C412" s="108"/>
      <c r="D412" s="42">
        <v>20400156701</v>
      </c>
      <c r="E412" s="43" t="s">
        <v>307</v>
      </c>
      <c r="F412" s="44" t="s">
        <v>248</v>
      </c>
      <c r="G412" s="170">
        <v>1</v>
      </c>
      <c r="H412" s="144">
        <v>15</v>
      </c>
      <c r="I412" s="157">
        <v>60</v>
      </c>
      <c r="J412" s="106">
        <v>13</v>
      </c>
      <c r="K412" s="87">
        <f t="shared" si="29"/>
        <v>1</v>
      </c>
      <c r="L412" s="87">
        <f t="shared" si="30"/>
        <v>1</v>
      </c>
      <c r="M412" s="46">
        <f t="shared" si="31"/>
        <v>60</v>
      </c>
      <c r="N412" s="345"/>
      <c r="O412" s="345"/>
      <c r="P412" s="345"/>
      <c r="Q412" s="345"/>
      <c r="R412" s="345"/>
      <c r="S412" s="345"/>
      <c r="T412" s="345"/>
      <c r="U412" s="345"/>
      <c r="V412" s="345"/>
      <c r="W412" s="345"/>
      <c r="X412" s="345"/>
      <c r="Y412" s="345"/>
      <c r="Z412" s="345"/>
      <c r="AA412" s="345"/>
      <c r="AB412" s="345"/>
      <c r="AC412" s="345"/>
      <c r="AD412" s="83"/>
    </row>
    <row r="413" spans="1:30" ht="18" customHeight="1">
      <c r="A413" s="90"/>
      <c r="B413" s="107"/>
      <c r="C413" s="108"/>
      <c r="D413" s="42">
        <v>21100110901</v>
      </c>
      <c r="E413" s="43" t="s">
        <v>308</v>
      </c>
      <c r="F413" s="44" t="s">
        <v>260</v>
      </c>
      <c r="G413" s="170">
        <v>1</v>
      </c>
      <c r="H413" s="144">
        <v>30</v>
      </c>
      <c r="I413" s="157">
        <v>30</v>
      </c>
      <c r="J413" s="106">
        <v>53</v>
      </c>
      <c r="K413" s="87">
        <f t="shared" si="29"/>
        <v>1.2</v>
      </c>
      <c r="L413" s="87">
        <f t="shared" si="30"/>
        <v>1.2</v>
      </c>
      <c r="M413" s="46">
        <f t="shared" si="31"/>
        <v>63</v>
      </c>
      <c r="N413" s="345"/>
      <c r="O413" s="345"/>
      <c r="P413" s="345"/>
      <c r="Q413" s="345"/>
      <c r="R413" s="345"/>
      <c r="S413" s="345"/>
      <c r="T413" s="345"/>
      <c r="U413" s="345"/>
      <c r="V413" s="345"/>
      <c r="W413" s="345"/>
      <c r="X413" s="345"/>
      <c r="Y413" s="345"/>
      <c r="Z413" s="345"/>
      <c r="AA413" s="345"/>
      <c r="AB413" s="345"/>
      <c r="AC413" s="345"/>
      <c r="AD413" s="83"/>
    </row>
    <row r="414" spans="1:30" ht="18" customHeight="1">
      <c r="A414" s="90"/>
      <c r="B414" s="107"/>
      <c r="C414" s="108"/>
      <c r="D414" s="42">
        <v>21100148301</v>
      </c>
      <c r="E414" s="219" t="s">
        <v>190</v>
      </c>
      <c r="F414" s="314" t="s">
        <v>260</v>
      </c>
      <c r="G414" s="220">
        <v>1</v>
      </c>
      <c r="H414" s="216"/>
      <c r="I414" s="217"/>
      <c r="J414" s="212">
        <v>53</v>
      </c>
      <c r="K414" s="87">
        <f t="shared" si="29"/>
        <v>0</v>
      </c>
      <c r="L414" s="87">
        <f t="shared" si="30"/>
        <v>0</v>
      </c>
      <c r="M414" s="46">
        <f t="shared" si="31"/>
        <v>26.5</v>
      </c>
      <c r="N414" s="345"/>
      <c r="O414" s="345"/>
      <c r="P414" s="345"/>
      <c r="Q414" s="345"/>
      <c r="R414" s="345"/>
      <c r="S414" s="345"/>
      <c r="T414" s="345"/>
      <c r="U414" s="345"/>
      <c r="V414" s="345"/>
      <c r="W414" s="345"/>
      <c r="X414" s="345"/>
      <c r="Y414" s="345"/>
      <c r="Z414" s="345"/>
      <c r="AA414" s="345"/>
      <c r="AB414" s="345"/>
      <c r="AC414" s="345"/>
      <c r="AD414" s="83"/>
    </row>
    <row r="415" spans="1:30" ht="18" customHeight="1">
      <c r="A415" s="90"/>
      <c r="B415" s="107"/>
      <c r="C415" s="108"/>
      <c r="D415" s="42">
        <v>21100148401</v>
      </c>
      <c r="E415" s="42" t="s">
        <v>309</v>
      </c>
      <c r="F415" s="42" t="s">
        <v>260</v>
      </c>
      <c r="G415" s="170">
        <v>1</v>
      </c>
      <c r="H415" s="144">
        <v>15</v>
      </c>
      <c r="I415" s="157">
        <v>30</v>
      </c>
      <c r="J415" s="106">
        <v>53</v>
      </c>
      <c r="K415" s="87">
        <f t="shared" si="29"/>
        <v>1.2</v>
      </c>
      <c r="L415" s="87">
        <f t="shared" si="30"/>
        <v>1.2</v>
      </c>
      <c r="M415" s="46">
        <f t="shared" si="31"/>
        <v>45</v>
      </c>
      <c r="N415" s="345"/>
      <c r="O415" s="345"/>
      <c r="P415" s="345"/>
      <c r="Q415" s="345"/>
      <c r="R415" s="345"/>
      <c r="S415" s="345"/>
      <c r="T415" s="345"/>
      <c r="U415" s="345"/>
      <c r="V415" s="345"/>
      <c r="W415" s="345"/>
      <c r="X415" s="345"/>
      <c r="Y415" s="345"/>
      <c r="Z415" s="345"/>
      <c r="AA415" s="345"/>
      <c r="AB415" s="345"/>
      <c r="AC415" s="345"/>
      <c r="AD415" s="83"/>
    </row>
    <row r="416" spans="1:30" ht="18" customHeight="1">
      <c r="A416" s="90"/>
      <c r="B416" s="107"/>
      <c r="C416" s="108"/>
      <c r="D416" s="42">
        <v>21100149801</v>
      </c>
      <c r="E416" s="42" t="s">
        <v>310</v>
      </c>
      <c r="F416" s="42" t="s">
        <v>169</v>
      </c>
      <c r="G416" s="170">
        <v>1</v>
      </c>
      <c r="H416" s="202">
        <v>26</v>
      </c>
      <c r="I416" s="203">
        <v>26</v>
      </c>
      <c r="J416" s="106">
        <v>37</v>
      </c>
      <c r="K416" s="87">
        <f t="shared" si="29"/>
        <v>1.2</v>
      </c>
      <c r="L416" s="87">
        <f t="shared" si="30"/>
        <v>1.2</v>
      </c>
      <c r="M416" s="46">
        <f t="shared" si="31"/>
        <v>54.6</v>
      </c>
      <c r="N416" s="345"/>
      <c r="O416" s="345"/>
      <c r="P416" s="345"/>
      <c r="Q416" s="345"/>
      <c r="R416" s="345"/>
      <c r="S416" s="345"/>
      <c r="T416" s="345"/>
      <c r="U416" s="345"/>
      <c r="V416" s="345"/>
      <c r="W416" s="345"/>
      <c r="X416" s="345"/>
      <c r="Y416" s="345"/>
      <c r="Z416" s="345"/>
      <c r="AA416" s="345"/>
      <c r="AB416" s="345"/>
      <c r="AC416" s="345"/>
      <c r="AD416" s="83"/>
    </row>
    <row r="417" spans="1:30" ht="18" customHeight="1">
      <c r="A417" s="90"/>
      <c r="B417" s="107"/>
      <c r="C417" s="108"/>
      <c r="D417" s="42">
        <v>21100149802</v>
      </c>
      <c r="E417" s="42" t="s">
        <v>310</v>
      </c>
      <c r="F417" s="42" t="s">
        <v>170</v>
      </c>
      <c r="G417" s="170">
        <v>1</v>
      </c>
      <c r="H417" s="202">
        <v>26</v>
      </c>
      <c r="I417" s="203">
        <v>26</v>
      </c>
      <c r="J417" s="106">
        <v>33</v>
      </c>
      <c r="K417" s="87">
        <f t="shared" si="29"/>
        <v>1</v>
      </c>
      <c r="L417" s="87">
        <f t="shared" si="30"/>
        <v>1.1000000000000001</v>
      </c>
      <c r="M417" s="46">
        <f t="shared" si="31"/>
        <v>47.5</v>
      </c>
      <c r="N417" s="345"/>
      <c r="O417" s="345"/>
      <c r="P417" s="345"/>
      <c r="Q417" s="345"/>
      <c r="R417" s="345"/>
      <c r="S417" s="345"/>
      <c r="T417" s="345"/>
      <c r="U417" s="345"/>
      <c r="V417" s="345"/>
      <c r="W417" s="345"/>
      <c r="X417" s="345"/>
      <c r="Y417" s="345"/>
      <c r="Z417" s="345"/>
      <c r="AA417" s="345"/>
      <c r="AB417" s="345"/>
      <c r="AC417" s="345"/>
      <c r="AD417" s="83"/>
    </row>
    <row r="418" spans="1:30" ht="18" customHeight="1">
      <c r="A418" s="90"/>
      <c r="B418" s="107"/>
      <c r="C418" s="108"/>
      <c r="D418" s="42">
        <v>21100150601</v>
      </c>
      <c r="E418" s="42" t="s">
        <v>309</v>
      </c>
      <c r="F418" s="42" t="s">
        <v>216</v>
      </c>
      <c r="G418" s="170">
        <v>1</v>
      </c>
      <c r="H418" s="144">
        <v>30</v>
      </c>
      <c r="I418" s="157">
        <v>30</v>
      </c>
      <c r="J418" s="106">
        <v>22</v>
      </c>
      <c r="K418" s="87">
        <f t="shared" si="29"/>
        <v>1</v>
      </c>
      <c r="L418" s="87">
        <f t="shared" si="30"/>
        <v>1</v>
      </c>
      <c r="M418" s="46">
        <f t="shared" si="31"/>
        <v>52.5</v>
      </c>
      <c r="N418" s="345"/>
      <c r="O418" s="345"/>
      <c r="P418" s="345"/>
      <c r="Q418" s="345"/>
      <c r="R418" s="345"/>
      <c r="S418" s="345"/>
      <c r="T418" s="345"/>
      <c r="U418" s="345"/>
      <c r="V418" s="345"/>
      <c r="W418" s="345"/>
      <c r="X418" s="345"/>
      <c r="Y418" s="345"/>
      <c r="Z418" s="345"/>
      <c r="AA418" s="345"/>
      <c r="AB418" s="345"/>
      <c r="AC418" s="345"/>
      <c r="AD418" s="83"/>
    </row>
    <row r="419" spans="1:30" ht="18" customHeight="1">
      <c r="A419" s="90"/>
      <c r="B419" s="107"/>
      <c r="C419" s="108"/>
      <c r="D419" s="42">
        <v>41000092801</v>
      </c>
      <c r="E419" s="42" t="s">
        <v>259</v>
      </c>
      <c r="F419" s="42" t="s">
        <v>159</v>
      </c>
      <c r="G419" s="170">
        <v>1</v>
      </c>
      <c r="H419" s="144">
        <v>15</v>
      </c>
      <c r="I419" s="157">
        <v>30</v>
      </c>
      <c r="J419" s="106">
        <v>30</v>
      </c>
      <c r="K419" s="87">
        <f t="shared" si="29"/>
        <v>1</v>
      </c>
      <c r="L419" s="87">
        <f t="shared" si="30"/>
        <v>1.1000000000000001</v>
      </c>
      <c r="M419" s="46">
        <f t="shared" si="31"/>
        <v>39.799999999999997</v>
      </c>
      <c r="N419" s="345"/>
      <c r="O419" s="345"/>
      <c r="P419" s="345"/>
      <c r="Q419" s="345"/>
      <c r="R419" s="345"/>
      <c r="S419" s="345"/>
      <c r="T419" s="345"/>
      <c r="U419" s="345"/>
      <c r="V419" s="345"/>
      <c r="W419" s="345"/>
      <c r="X419" s="345"/>
      <c r="Y419" s="345"/>
      <c r="Z419" s="345"/>
      <c r="AA419" s="345"/>
      <c r="AB419" s="345"/>
      <c r="AC419" s="345"/>
      <c r="AD419" s="83"/>
    </row>
    <row r="420" spans="1:30" ht="18" customHeight="1">
      <c r="A420" s="90"/>
      <c r="B420" s="107"/>
      <c r="C420" s="108"/>
      <c r="D420" s="42" t="s">
        <v>311</v>
      </c>
      <c r="E420" s="42" t="s">
        <v>312</v>
      </c>
      <c r="F420" s="42" t="s">
        <v>216</v>
      </c>
      <c r="G420" s="170">
        <v>1</v>
      </c>
      <c r="H420" s="202">
        <v>13</v>
      </c>
      <c r="I420" s="157"/>
      <c r="J420" s="106">
        <v>22</v>
      </c>
      <c r="K420" s="87">
        <f t="shared" si="29"/>
        <v>0</v>
      </c>
      <c r="L420" s="87">
        <f t="shared" si="30"/>
        <v>0</v>
      </c>
      <c r="M420" s="46">
        <f t="shared" si="31"/>
        <v>0</v>
      </c>
      <c r="N420" s="345"/>
      <c r="O420" s="345"/>
      <c r="P420" s="345"/>
      <c r="Q420" s="345"/>
      <c r="R420" s="345"/>
      <c r="S420" s="345"/>
      <c r="T420" s="345"/>
      <c r="U420" s="345"/>
      <c r="V420" s="345"/>
      <c r="W420" s="345"/>
      <c r="X420" s="345"/>
      <c r="Y420" s="345"/>
      <c r="Z420" s="345"/>
      <c r="AA420" s="345"/>
      <c r="AB420" s="345"/>
      <c r="AC420" s="345"/>
      <c r="AD420" s="83"/>
    </row>
    <row r="421" spans="1:30" ht="18" customHeight="1">
      <c r="A421" s="121"/>
      <c r="B421" s="107"/>
      <c r="C421" s="108"/>
      <c r="D421" s="42"/>
      <c r="E421" s="219" t="s">
        <v>190</v>
      </c>
      <c r="F421" s="314" t="s">
        <v>248</v>
      </c>
      <c r="G421" s="220">
        <v>1</v>
      </c>
      <c r="H421" s="216"/>
      <c r="I421" s="217"/>
      <c r="J421" s="212">
        <v>13</v>
      </c>
      <c r="K421" s="87">
        <f t="shared" si="29"/>
        <v>0</v>
      </c>
      <c r="L421" s="87">
        <f t="shared" si="30"/>
        <v>0</v>
      </c>
      <c r="M421" s="46">
        <f t="shared" si="31"/>
        <v>6.5</v>
      </c>
      <c r="N421" s="360"/>
      <c r="O421" s="360"/>
      <c r="P421" s="360"/>
      <c r="Q421" s="360"/>
      <c r="R421" s="360"/>
      <c r="S421" s="360"/>
      <c r="T421" s="360"/>
      <c r="U421" s="360"/>
      <c r="V421" s="360"/>
      <c r="W421" s="360"/>
      <c r="X421" s="360"/>
      <c r="Y421" s="360"/>
      <c r="Z421" s="360"/>
      <c r="AA421" s="360"/>
      <c r="AB421" s="360"/>
      <c r="AC421" s="360"/>
      <c r="AD421" s="83"/>
    </row>
    <row r="422" spans="1:30" ht="18" customHeight="1">
      <c r="A422" s="121"/>
      <c r="B422" s="107"/>
      <c r="C422" s="108"/>
      <c r="D422" s="42"/>
      <c r="E422" s="42" t="s">
        <v>313</v>
      </c>
      <c r="F422" s="42" t="s">
        <v>163</v>
      </c>
      <c r="G422" s="170">
        <v>1</v>
      </c>
      <c r="H422" s="144">
        <v>30</v>
      </c>
      <c r="I422" s="157">
        <v>30</v>
      </c>
      <c r="J422" s="106">
        <v>10</v>
      </c>
      <c r="K422" s="87">
        <f t="shared" si="29"/>
        <v>1</v>
      </c>
      <c r="L422" s="87">
        <f t="shared" si="30"/>
        <v>1</v>
      </c>
      <c r="M422" s="46">
        <f t="shared" si="31"/>
        <v>52.5</v>
      </c>
      <c r="N422" s="360"/>
      <c r="O422" s="360"/>
      <c r="P422" s="360"/>
      <c r="Q422" s="360"/>
      <c r="R422" s="360"/>
      <c r="S422" s="360"/>
      <c r="T422" s="360"/>
      <c r="U422" s="360"/>
      <c r="V422" s="360"/>
      <c r="W422" s="360"/>
      <c r="X422" s="360"/>
      <c r="Y422" s="360"/>
      <c r="Z422" s="360"/>
      <c r="AA422" s="360"/>
      <c r="AB422" s="360"/>
      <c r="AC422" s="360"/>
      <c r="AD422" s="83"/>
    </row>
    <row r="423" spans="1:30" ht="18" customHeight="1">
      <c r="A423" s="121"/>
      <c r="B423" s="107"/>
      <c r="C423" s="108"/>
      <c r="D423" s="42"/>
      <c r="E423" s="42" t="s">
        <v>307</v>
      </c>
      <c r="F423" s="42" t="s">
        <v>216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9"/>
        <v>1.2</v>
      </c>
      <c r="L423" s="87">
        <f t="shared" si="30"/>
        <v>1.2</v>
      </c>
      <c r="M423" s="46">
        <f t="shared" si="31"/>
        <v>45</v>
      </c>
      <c r="N423" s="360"/>
      <c r="O423" s="360"/>
      <c r="P423" s="360"/>
      <c r="Q423" s="360"/>
      <c r="R423" s="360"/>
      <c r="S423" s="360"/>
      <c r="T423" s="360"/>
      <c r="U423" s="360"/>
      <c r="V423" s="360"/>
      <c r="W423" s="360"/>
      <c r="X423" s="360"/>
      <c r="Y423" s="360"/>
      <c r="Z423" s="360"/>
      <c r="AA423" s="360"/>
      <c r="AB423" s="360"/>
      <c r="AC423" s="360"/>
      <c r="AD423" s="83"/>
    </row>
    <row r="424" spans="1:30" s="206" customFormat="1" ht="18" customHeight="1">
      <c r="A424" s="121"/>
      <c r="B424" s="107"/>
      <c r="C424" s="108"/>
      <c r="D424" s="42"/>
      <c r="E424" s="42" t="s">
        <v>422</v>
      </c>
      <c r="F424" s="42" t="s">
        <v>216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9"/>
        <v>1.2</v>
      </c>
      <c r="L424" s="87">
        <f t="shared" si="30"/>
        <v>1.2</v>
      </c>
      <c r="M424" s="46">
        <f t="shared" si="31"/>
        <v>45</v>
      </c>
      <c r="N424" s="360"/>
      <c r="O424" s="360"/>
      <c r="P424" s="360"/>
      <c r="Q424" s="360"/>
      <c r="R424" s="360"/>
      <c r="S424" s="360"/>
      <c r="T424" s="360"/>
      <c r="U424" s="360"/>
      <c r="V424" s="360"/>
      <c r="W424" s="360"/>
      <c r="X424" s="360"/>
      <c r="Y424" s="360"/>
      <c r="Z424" s="360"/>
      <c r="AA424" s="360"/>
      <c r="AB424" s="360"/>
      <c r="AC424" s="360"/>
      <c r="AD424" s="83"/>
    </row>
    <row r="425" spans="1:30" s="206" customFormat="1" ht="18" customHeight="1">
      <c r="A425" s="121"/>
      <c r="B425" s="107"/>
      <c r="C425" s="108"/>
      <c r="D425" s="42"/>
      <c r="E425" s="42" t="s">
        <v>309</v>
      </c>
      <c r="F425" s="42" t="s">
        <v>169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9"/>
        <v>1.2</v>
      </c>
      <c r="L425" s="87">
        <f t="shared" si="30"/>
        <v>1.2</v>
      </c>
      <c r="M425" s="46">
        <f t="shared" si="31"/>
        <v>45</v>
      </c>
      <c r="N425" s="360"/>
      <c r="O425" s="360"/>
      <c r="P425" s="360"/>
      <c r="Q425" s="360"/>
      <c r="R425" s="360"/>
      <c r="S425" s="360"/>
      <c r="T425" s="360"/>
      <c r="U425" s="360"/>
      <c r="V425" s="360"/>
      <c r="W425" s="360"/>
      <c r="X425" s="360"/>
      <c r="Y425" s="360"/>
      <c r="Z425" s="360"/>
      <c r="AA425" s="360"/>
      <c r="AB425" s="360"/>
      <c r="AC425" s="360"/>
      <c r="AD425" s="83"/>
    </row>
    <row r="426" spans="1:30" s="206" customFormat="1" ht="18" customHeight="1">
      <c r="A426" s="121"/>
      <c r="B426" s="107"/>
      <c r="C426" s="108"/>
      <c r="D426" s="42"/>
      <c r="E426" s="42" t="s">
        <v>309</v>
      </c>
      <c r="F426" s="42" t="s">
        <v>170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9"/>
        <v>1.2</v>
      </c>
      <c r="L426" s="87">
        <f t="shared" si="30"/>
        <v>1.2</v>
      </c>
      <c r="M426" s="46">
        <f t="shared" si="31"/>
        <v>45</v>
      </c>
      <c r="N426" s="360"/>
      <c r="O426" s="360"/>
      <c r="P426" s="360"/>
      <c r="Q426" s="360"/>
      <c r="R426" s="360"/>
      <c r="S426" s="360"/>
      <c r="T426" s="360"/>
      <c r="U426" s="360"/>
      <c r="V426" s="360"/>
      <c r="W426" s="360"/>
      <c r="X426" s="360"/>
      <c r="Y426" s="360"/>
      <c r="Z426" s="360"/>
      <c r="AA426" s="360"/>
      <c r="AB426" s="360"/>
      <c r="AC426" s="360"/>
      <c r="AD426" s="83"/>
    </row>
    <row r="427" spans="1:30" s="206" customFormat="1" ht="18" customHeight="1">
      <c r="A427" s="121"/>
      <c r="B427" s="107"/>
      <c r="C427" s="108"/>
      <c r="D427" s="42"/>
      <c r="E427" s="247" t="s">
        <v>393</v>
      </c>
      <c r="F427" s="315" t="s">
        <v>169</v>
      </c>
      <c r="G427" s="239">
        <v>2</v>
      </c>
      <c r="H427" s="240"/>
      <c r="I427" s="241"/>
      <c r="J427" s="242">
        <v>40</v>
      </c>
      <c r="K427" s="87">
        <f t="shared" si="29"/>
        <v>0</v>
      </c>
      <c r="L427" s="87">
        <f t="shared" si="30"/>
        <v>0</v>
      </c>
      <c r="M427" s="46">
        <f t="shared" si="31"/>
        <v>20</v>
      </c>
      <c r="N427" s="360"/>
      <c r="O427" s="360"/>
      <c r="P427" s="360"/>
      <c r="Q427" s="360"/>
      <c r="R427" s="360"/>
      <c r="S427" s="360"/>
      <c r="T427" s="360"/>
      <c r="U427" s="360"/>
      <c r="V427" s="360"/>
      <c r="W427" s="360"/>
      <c r="X427" s="360"/>
      <c r="Y427" s="360"/>
      <c r="Z427" s="360"/>
      <c r="AA427" s="360"/>
      <c r="AB427" s="360"/>
      <c r="AC427" s="360"/>
      <c r="AD427" s="83"/>
    </row>
    <row r="428" spans="1:30" ht="18" customHeight="1">
      <c r="A428" s="121"/>
      <c r="B428" s="107"/>
      <c r="C428" s="108"/>
      <c r="D428" s="42"/>
      <c r="E428" s="42" t="s">
        <v>309</v>
      </c>
      <c r="F428" s="42" t="s">
        <v>242</v>
      </c>
      <c r="G428" s="170">
        <v>2</v>
      </c>
      <c r="H428" s="144">
        <v>15</v>
      </c>
      <c r="I428" s="157">
        <v>30</v>
      </c>
      <c r="J428" s="106">
        <v>40</v>
      </c>
      <c r="K428" s="87">
        <f t="shared" si="29"/>
        <v>1.2</v>
      </c>
      <c r="L428" s="87">
        <f t="shared" si="30"/>
        <v>1.2</v>
      </c>
      <c r="M428" s="46">
        <f t="shared" si="31"/>
        <v>45</v>
      </c>
      <c r="N428" s="360"/>
      <c r="O428" s="360"/>
      <c r="P428" s="360"/>
      <c r="Q428" s="360"/>
      <c r="R428" s="360"/>
      <c r="S428" s="360"/>
      <c r="T428" s="360"/>
      <c r="U428" s="360"/>
      <c r="V428" s="360"/>
      <c r="W428" s="360"/>
      <c r="X428" s="360"/>
      <c r="Y428" s="360"/>
      <c r="Z428" s="360"/>
      <c r="AA428" s="360"/>
      <c r="AB428" s="360"/>
      <c r="AC428" s="360"/>
      <c r="AD428" s="83"/>
    </row>
    <row r="429" spans="1:30" ht="18" customHeight="1">
      <c r="A429" s="121"/>
      <c r="B429" s="107"/>
      <c r="C429" s="108"/>
      <c r="D429" s="42"/>
      <c r="E429" s="42" t="s">
        <v>309</v>
      </c>
      <c r="F429" s="42" t="s">
        <v>423</v>
      </c>
      <c r="G429" s="170">
        <v>2</v>
      </c>
      <c r="H429" s="144">
        <v>15</v>
      </c>
      <c r="I429" s="157">
        <v>30</v>
      </c>
      <c r="J429" s="106">
        <v>40</v>
      </c>
      <c r="K429" s="87">
        <f t="shared" si="29"/>
        <v>1.2</v>
      </c>
      <c r="L429" s="87">
        <f t="shared" si="30"/>
        <v>1.2</v>
      </c>
      <c r="M429" s="46">
        <f t="shared" si="31"/>
        <v>45</v>
      </c>
      <c r="N429" s="360"/>
      <c r="O429" s="360"/>
      <c r="P429" s="360"/>
      <c r="Q429" s="360"/>
      <c r="R429" s="360"/>
      <c r="S429" s="360"/>
      <c r="T429" s="360"/>
      <c r="U429" s="360"/>
      <c r="V429" s="360"/>
      <c r="W429" s="360"/>
      <c r="X429" s="360"/>
      <c r="Y429" s="360"/>
      <c r="Z429" s="360"/>
      <c r="AA429" s="360"/>
      <c r="AB429" s="360"/>
      <c r="AC429" s="360"/>
      <c r="AD429" s="83"/>
    </row>
    <row r="430" spans="1:30" s="260" customFormat="1" ht="18" customHeight="1">
      <c r="A430" s="121"/>
      <c r="B430" s="107"/>
      <c r="C430" s="108"/>
      <c r="D430" s="42"/>
      <c r="E430" s="42" t="s">
        <v>413</v>
      </c>
      <c r="F430" s="42" t="s">
        <v>159</v>
      </c>
      <c r="G430" s="170">
        <v>2</v>
      </c>
      <c r="H430" s="144">
        <v>10</v>
      </c>
      <c r="I430" s="157"/>
      <c r="J430" s="106">
        <v>40</v>
      </c>
      <c r="K430" s="87">
        <f t="shared" si="29"/>
        <v>1.2</v>
      </c>
      <c r="L430" s="87">
        <f t="shared" si="30"/>
        <v>0</v>
      </c>
      <c r="M430" s="46">
        <f t="shared" si="31"/>
        <v>12</v>
      </c>
      <c r="N430" s="360"/>
      <c r="O430" s="360"/>
      <c r="P430" s="360"/>
      <c r="Q430" s="360"/>
      <c r="R430" s="360"/>
      <c r="S430" s="360"/>
      <c r="T430" s="360"/>
      <c r="U430" s="360"/>
      <c r="V430" s="360"/>
      <c r="W430" s="360"/>
      <c r="X430" s="360"/>
      <c r="Y430" s="360"/>
      <c r="Z430" s="360"/>
      <c r="AA430" s="360"/>
      <c r="AB430" s="360"/>
      <c r="AC430" s="360"/>
      <c r="AD430" s="83"/>
    </row>
    <row r="431" spans="1:30" ht="18" customHeight="1">
      <c r="A431" s="90"/>
      <c r="B431" s="107"/>
      <c r="C431" s="108"/>
      <c r="D431" s="42"/>
      <c r="E431" s="42" t="s">
        <v>418</v>
      </c>
      <c r="F431" s="42" t="s">
        <v>156</v>
      </c>
      <c r="G431" s="170">
        <v>2</v>
      </c>
      <c r="H431" s="144">
        <v>10</v>
      </c>
      <c r="I431" s="157"/>
      <c r="J431" s="106">
        <v>40</v>
      </c>
      <c r="K431" s="87">
        <f t="shared" si="29"/>
        <v>1.2</v>
      </c>
      <c r="L431" s="87">
        <f t="shared" si="30"/>
        <v>0</v>
      </c>
      <c r="M431" s="46">
        <f t="shared" si="31"/>
        <v>12</v>
      </c>
      <c r="N431" s="345"/>
      <c r="O431" s="345"/>
      <c r="P431" s="345"/>
      <c r="Q431" s="345"/>
      <c r="R431" s="345"/>
      <c r="S431" s="345"/>
      <c r="T431" s="345"/>
      <c r="U431" s="345"/>
      <c r="V431" s="345"/>
      <c r="W431" s="345"/>
      <c r="X431" s="345"/>
      <c r="Y431" s="345"/>
      <c r="Z431" s="345"/>
      <c r="AA431" s="345"/>
      <c r="AB431" s="345"/>
      <c r="AC431" s="345"/>
      <c r="AD431" s="83"/>
    </row>
    <row r="432" spans="1:30" ht="18" customHeight="1">
      <c r="A432" s="90"/>
      <c r="B432" s="107"/>
      <c r="C432" s="108"/>
      <c r="D432" s="42"/>
      <c r="E432" s="42" t="s">
        <v>503</v>
      </c>
      <c r="F432" s="42" t="s">
        <v>156</v>
      </c>
      <c r="G432" s="170">
        <v>2</v>
      </c>
      <c r="H432" s="144"/>
      <c r="I432" s="157">
        <v>15</v>
      </c>
      <c r="J432" s="106">
        <v>40</v>
      </c>
      <c r="K432" s="87">
        <f t="shared" si="29"/>
        <v>0</v>
      </c>
      <c r="L432" s="87">
        <f t="shared" si="30"/>
        <v>1.2</v>
      </c>
      <c r="M432" s="46">
        <f t="shared" si="31"/>
        <v>13.5</v>
      </c>
      <c r="N432" s="345"/>
      <c r="O432" s="345"/>
      <c r="P432" s="345"/>
      <c r="Q432" s="345"/>
      <c r="R432" s="345"/>
      <c r="S432" s="345"/>
      <c r="T432" s="345"/>
      <c r="U432" s="345"/>
      <c r="V432" s="345"/>
      <c r="W432" s="345"/>
      <c r="X432" s="345"/>
      <c r="Y432" s="345"/>
      <c r="Z432" s="345"/>
      <c r="AA432" s="345"/>
      <c r="AB432" s="345"/>
      <c r="AC432" s="345"/>
      <c r="AD432" s="83"/>
    </row>
    <row r="433" spans="1:30" ht="18" customHeight="1">
      <c r="A433" s="90"/>
      <c r="B433" s="63"/>
      <c r="C433" s="108"/>
      <c r="D433" s="42"/>
      <c r="E433" s="43" t="s">
        <v>504</v>
      </c>
      <c r="F433" s="42" t="s">
        <v>156</v>
      </c>
      <c r="G433" s="170">
        <v>2</v>
      </c>
      <c r="H433" s="144"/>
      <c r="I433" s="157">
        <v>15</v>
      </c>
      <c r="J433" s="106">
        <v>40</v>
      </c>
      <c r="K433" s="87">
        <f t="shared" si="29"/>
        <v>0</v>
      </c>
      <c r="L433" s="87">
        <f t="shared" si="30"/>
        <v>1.2</v>
      </c>
      <c r="M433" s="46">
        <f t="shared" si="31"/>
        <v>13.5</v>
      </c>
      <c r="N433" s="345"/>
      <c r="O433" s="345"/>
      <c r="P433" s="345"/>
      <c r="Q433" s="345"/>
      <c r="R433" s="345"/>
      <c r="S433" s="345"/>
      <c r="T433" s="345"/>
      <c r="U433" s="345"/>
      <c r="V433" s="345"/>
      <c r="W433" s="345"/>
      <c r="X433" s="345"/>
      <c r="Y433" s="345"/>
      <c r="Z433" s="345"/>
      <c r="AA433" s="345"/>
      <c r="AB433" s="345"/>
      <c r="AC433" s="345"/>
      <c r="AD433" s="83"/>
    </row>
    <row r="434" spans="1:30" s="225" customFormat="1" ht="18" customHeight="1">
      <c r="A434" s="121"/>
      <c r="B434" s="63"/>
      <c r="C434" s="108"/>
      <c r="D434" s="42"/>
      <c r="E434" s="43" t="s">
        <v>447</v>
      </c>
      <c r="F434" s="44" t="s">
        <v>446</v>
      </c>
      <c r="G434" s="170">
        <v>2</v>
      </c>
      <c r="H434" s="144">
        <v>15</v>
      </c>
      <c r="I434" s="157">
        <v>60</v>
      </c>
      <c r="J434" s="106"/>
      <c r="K434" s="87">
        <f t="shared" si="29"/>
        <v>0</v>
      </c>
      <c r="L434" s="87">
        <f t="shared" si="30"/>
        <v>0</v>
      </c>
      <c r="M434" s="46">
        <f t="shared" si="31"/>
        <v>0</v>
      </c>
      <c r="N434" s="360"/>
      <c r="O434" s="360"/>
      <c r="P434" s="360"/>
      <c r="Q434" s="360"/>
      <c r="R434" s="360"/>
      <c r="S434" s="360"/>
      <c r="T434" s="360"/>
      <c r="U434" s="360"/>
      <c r="V434" s="360"/>
      <c r="W434" s="360"/>
      <c r="X434" s="360"/>
      <c r="Y434" s="360"/>
      <c r="Z434" s="360"/>
      <c r="AA434" s="360"/>
      <c r="AB434" s="360"/>
      <c r="AC434" s="360"/>
      <c r="AD434" s="83"/>
    </row>
    <row r="435" spans="1:30" s="225" customFormat="1" ht="18" customHeight="1">
      <c r="A435" s="121"/>
      <c r="B435" s="63"/>
      <c r="C435" s="108"/>
      <c r="D435" s="42"/>
      <c r="E435" s="43" t="s">
        <v>161</v>
      </c>
      <c r="F435" s="44" t="s">
        <v>456</v>
      </c>
      <c r="G435" s="170">
        <v>2</v>
      </c>
      <c r="H435" s="144">
        <v>30</v>
      </c>
      <c r="I435" s="157">
        <v>60</v>
      </c>
      <c r="J435" s="106">
        <v>40</v>
      </c>
      <c r="K435" s="87">
        <f t="shared" si="29"/>
        <v>1.2</v>
      </c>
      <c r="L435" s="87">
        <f t="shared" si="30"/>
        <v>1.2</v>
      </c>
      <c r="M435" s="46">
        <f t="shared" si="31"/>
        <v>90</v>
      </c>
      <c r="N435" s="360"/>
      <c r="O435" s="360"/>
      <c r="P435" s="360"/>
      <c r="Q435" s="360"/>
      <c r="R435" s="360"/>
      <c r="S435" s="360"/>
      <c r="T435" s="360"/>
      <c r="U435" s="360"/>
      <c r="V435" s="360"/>
      <c r="W435" s="360"/>
      <c r="X435" s="360"/>
      <c r="Y435" s="360"/>
      <c r="Z435" s="360"/>
      <c r="AA435" s="360"/>
      <c r="AB435" s="360"/>
      <c r="AC435" s="360"/>
      <c r="AD435" s="83"/>
    </row>
    <row r="436" spans="1:30" ht="18" customHeight="1">
      <c r="A436" s="104">
        <v>22</v>
      </c>
      <c r="B436" s="60" t="s">
        <v>117</v>
      </c>
      <c r="C436" s="61" t="s">
        <v>118</v>
      </c>
      <c r="D436" s="42">
        <v>21100012203</v>
      </c>
      <c r="E436" s="43" t="s">
        <v>176</v>
      </c>
      <c r="F436" s="44" t="s">
        <v>319</v>
      </c>
      <c r="G436" s="111">
        <v>1</v>
      </c>
      <c r="H436" s="140">
        <v>30</v>
      </c>
      <c r="I436" s="140"/>
      <c r="J436" s="106">
        <v>63</v>
      </c>
      <c r="K436" s="87">
        <f t="shared" si="29"/>
        <v>1.3</v>
      </c>
      <c r="L436" s="87">
        <f t="shared" si="30"/>
        <v>0</v>
      </c>
      <c r="M436" s="46">
        <f t="shared" si="31"/>
        <v>39</v>
      </c>
      <c r="N436" s="376">
        <v>67.5</v>
      </c>
      <c r="O436" s="363"/>
      <c r="P436" s="361">
        <f>SUM(M436:M457)+N436+O436</f>
        <v>821.8</v>
      </c>
      <c r="Q436" s="363">
        <v>0</v>
      </c>
      <c r="R436" s="361">
        <v>56</v>
      </c>
      <c r="S436" s="367">
        <v>450</v>
      </c>
      <c r="T436" s="363">
        <v>450</v>
      </c>
      <c r="U436" s="367">
        <v>112</v>
      </c>
      <c r="V436" s="365">
        <v>112</v>
      </c>
      <c r="W436" s="367">
        <v>56</v>
      </c>
      <c r="X436" s="363">
        <v>56</v>
      </c>
      <c r="Y436" s="361">
        <f>ROUND((P436-T436),1)</f>
        <v>371.8</v>
      </c>
      <c r="Z436" s="359">
        <f>IF(OR(SUM(V436:V457)="",SUM(Q436:Q457)=""),0,IF(OR(SUM(U436:U457)=320,SUM(V436:V457)&gt;0),ROUND((SUM(Q436:Q457)-SUM(V436:V457)),1),0))</f>
        <v>-112</v>
      </c>
      <c r="AA436" s="359">
        <f>IF(OR(SUM(X436:X457)="",SUM(R436:R457)=""),0,IF(OR(SUM(W436:W457)=160,SUM(X436:X457)&gt;0),ROUND((SUM(R436:R457)-SUM(X436:X457)),1),0))</f>
        <v>0</v>
      </c>
      <c r="AB436" s="370"/>
      <c r="AC436" s="372">
        <f>SUM(Y436:AA457)</f>
        <v>259.8</v>
      </c>
      <c r="AD436" s="83"/>
    </row>
    <row r="437" spans="1:30" ht="18" customHeight="1">
      <c r="A437" s="90"/>
      <c r="B437" s="107"/>
      <c r="C437" s="108"/>
      <c r="D437" s="42">
        <v>21100012203</v>
      </c>
      <c r="E437" s="43" t="s">
        <v>176</v>
      </c>
      <c r="F437" s="44" t="s">
        <v>319</v>
      </c>
      <c r="G437" s="111">
        <v>1</v>
      </c>
      <c r="H437" s="144"/>
      <c r="I437" s="144">
        <v>30</v>
      </c>
      <c r="J437" s="106">
        <v>31</v>
      </c>
      <c r="K437" s="87">
        <f t="shared" si="29"/>
        <v>0</v>
      </c>
      <c r="L437" s="87">
        <f t="shared" si="30"/>
        <v>1.1000000000000001</v>
      </c>
      <c r="M437" s="46">
        <f t="shared" si="31"/>
        <v>24.8</v>
      </c>
      <c r="N437" s="345"/>
      <c r="O437" s="345"/>
      <c r="P437" s="345"/>
      <c r="Q437" s="345"/>
      <c r="R437" s="345"/>
      <c r="S437" s="345"/>
      <c r="T437" s="345"/>
      <c r="U437" s="345"/>
      <c r="V437" s="345"/>
      <c r="W437" s="345"/>
      <c r="X437" s="345"/>
      <c r="Y437" s="345"/>
      <c r="Z437" s="345"/>
      <c r="AA437" s="345"/>
      <c r="AB437" s="345"/>
      <c r="AC437" s="345"/>
      <c r="AD437" s="83"/>
    </row>
    <row r="438" spans="1:30" ht="18" customHeight="1">
      <c r="A438" s="90"/>
      <c r="B438" s="107"/>
      <c r="C438" s="108"/>
      <c r="D438" s="42">
        <v>21100012203</v>
      </c>
      <c r="E438" s="43" t="s">
        <v>176</v>
      </c>
      <c r="F438" s="44" t="s">
        <v>319</v>
      </c>
      <c r="G438" s="111">
        <v>1</v>
      </c>
      <c r="H438" s="144"/>
      <c r="I438" s="144">
        <v>30</v>
      </c>
      <c r="J438" s="106">
        <v>32</v>
      </c>
      <c r="K438" s="87">
        <f t="shared" si="29"/>
        <v>0</v>
      </c>
      <c r="L438" s="87">
        <f t="shared" si="30"/>
        <v>1.1000000000000001</v>
      </c>
      <c r="M438" s="46">
        <f t="shared" si="31"/>
        <v>24.8</v>
      </c>
      <c r="N438" s="345"/>
      <c r="O438" s="345"/>
      <c r="P438" s="345"/>
      <c r="Q438" s="345"/>
      <c r="R438" s="345"/>
      <c r="S438" s="345"/>
      <c r="T438" s="345"/>
      <c r="U438" s="345"/>
      <c r="V438" s="345"/>
      <c r="W438" s="345"/>
      <c r="X438" s="345"/>
      <c r="Y438" s="345"/>
      <c r="Z438" s="345"/>
      <c r="AA438" s="345"/>
      <c r="AB438" s="345"/>
      <c r="AC438" s="345"/>
      <c r="AD438" s="83"/>
    </row>
    <row r="439" spans="1:30" ht="18" customHeight="1">
      <c r="A439" s="90"/>
      <c r="B439" s="107"/>
      <c r="C439" s="108"/>
      <c r="D439" s="42">
        <v>71400135503</v>
      </c>
      <c r="E439" s="43" t="s">
        <v>176</v>
      </c>
      <c r="F439" s="44" t="s">
        <v>320</v>
      </c>
      <c r="G439" s="111">
        <v>1</v>
      </c>
      <c r="H439" s="144">
        <v>30</v>
      </c>
      <c r="I439" s="144"/>
      <c r="J439" s="106">
        <v>63</v>
      </c>
      <c r="K439" s="87">
        <f t="shared" si="29"/>
        <v>1.3</v>
      </c>
      <c r="L439" s="87">
        <f t="shared" si="30"/>
        <v>0</v>
      </c>
      <c r="M439" s="46">
        <f t="shared" si="31"/>
        <v>39</v>
      </c>
      <c r="N439" s="345"/>
      <c r="O439" s="345"/>
      <c r="P439" s="345"/>
      <c r="Q439" s="345"/>
      <c r="R439" s="345"/>
      <c r="S439" s="345"/>
      <c r="T439" s="345"/>
      <c r="U439" s="345"/>
      <c r="V439" s="345"/>
      <c r="W439" s="345"/>
      <c r="X439" s="345"/>
      <c r="Y439" s="345"/>
      <c r="Z439" s="345"/>
      <c r="AA439" s="345"/>
      <c r="AB439" s="345"/>
      <c r="AC439" s="345"/>
      <c r="AD439" s="83"/>
    </row>
    <row r="440" spans="1:30" ht="18" customHeight="1">
      <c r="A440" s="90"/>
      <c r="B440" s="107"/>
      <c r="C440" s="108"/>
      <c r="D440" s="42">
        <v>71400135503</v>
      </c>
      <c r="E440" s="43" t="s">
        <v>176</v>
      </c>
      <c r="F440" s="44" t="s">
        <v>320</v>
      </c>
      <c r="G440" s="111">
        <v>1</v>
      </c>
      <c r="H440" s="144"/>
      <c r="I440" s="144">
        <v>30</v>
      </c>
      <c r="J440" s="106">
        <v>31</v>
      </c>
      <c r="K440" s="87">
        <f t="shared" si="29"/>
        <v>0</v>
      </c>
      <c r="L440" s="87">
        <f t="shared" si="30"/>
        <v>1.1000000000000001</v>
      </c>
      <c r="M440" s="46">
        <f t="shared" si="31"/>
        <v>24.8</v>
      </c>
      <c r="N440" s="345"/>
      <c r="O440" s="345"/>
      <c r="P440" s="345"/>
      <c r="Q440" s="345"/>
      <c r="R440" s="345"/>
      <c r="S440" s="345"/>
      <c r="T440" s="345"/>
      <c r="U440" s="345"/>
      <c r="V440" s="345"/>
      <c r="W440" s="345"/>
      <c r="X440" s="345"/>
      <c r="Y440" s="345"/>
      <c r="Z440" s="345"/>
      <c r="AA440" s="345"/>
      <c r="AB440" s="345"/>
      <c r="AC440" s="345"/>
      <c r="AD440" s="83"/>
    </row>
    <row r="441" spans="1:30" ht="18" customHeight="1">
      <c r="A441" s="90"/>
      <c r="B441" s="63"/>
      <c r="C441" s="108"/>
      <c r="D441" s="42">
        <v>71400135503</v>
      </c>
      <c r="E441" s="43" t="s">
        <v>176</v>
      </c>
      <c r="F441" s="44" t="s">
        <v>320</v>
      </c>
      <c r="G441" s="111">
        <v>1</v>
      </c>
      <c r="H441" s="144"/>
      <c r="I441" s="144">
        <v>30</v>
      </c>
      <c r="J441" s="106">
        <v>32</v>
      </c>
      <c r="K441" s="87">
        <f t="shared" si="29"/>
        <v>0</v>
      </c>
      <c r="L441" s="87">
        <f t="shared" si="30"/>
        <v>1.1000000000000001</v>
      </c>
      <c r="M441" s="46">
        <f t="shared" si="31"/>
        <v>24.8</v>
      </c>
      <c r="N441" s="345"/>
      <c r="O441" s="345"/>
      <c r="P441" s="345"/>
      <c r="Q441" s="345"/>
      <c r="R441" s="345"/>
      <c r="S441" s="345"/>
      <c r="T441" s="345"/>
      <c r="U441" s="345"/>
      <c r="V441" s="345"/>
      <c r="W441" s="345"/>
      <c r="X441" s="345"/>
      <c r="Y441" s="345"/>
      <c r="Z441" s="345"/>
      <c r="AA441" s="345"/>
      <c r="AB441" s="345"/>
      <c r="AC441" s="345"/>
      <c r="AD441" s="83"/>
    </row>
    <row r="442" spans="1:30" ht="16.5" customHeight="1">
      <c r="A442" s="90"/>
      <c r="B442" s="107"/>
      <c r="C442" s="108"/>
      <c r="D442" s="42">
        <v>71400135501</v>
      </c>
      <c r="E442" s="43" t="s">
        <v>176</v>
      </c>
      <c r="F442" s="44" t="s">
        <v>321</v>
      </c>
      <c r="G442" s="111">
        <v>1</v>
      </c>
      <c r="H442" s="144">
        <v>28</v>
      </c>
      <c r="I442" s="144"/>
      <c r="J442" s="106">
        <v>72</v>
      </c>
      <c r="K442" s="87">
        <f t="shared" si="29"/>
        <v>1.3</v>
      </c>
      <c r="L442" s="87">
        <f t="shared" si="30"/>
        <v>0</v>
      </c>
      <c r="M442" s="46">
        <f t="shared" si="31"/>
        <v>36.4</v>
      </c>
      <c r="N442" s="345"/>
      <c r="O442" s="345"/>
      <c r="P442" s="345"/>
      <c r="Q442" s="345"/>
      <c r="R442" s="345"/>
      <c r="S442" s="345"/>
      <c r="T442" s="345"/>
      <c r="U442" s="345"/>
      <c r="V442" s="345"/>
      <c r="W442" s="345"/>
      <c r="X442" s="345"/>
      <c r="Y442" s="345"/>
      <c r="Z442" s="345"/>
      <c r="AA442" s="345"/>
      <c r="AB442" s="345"/>
      <c r="AC442" s="345"/>
      <c r="AD442" s="83"/>
    </row>
    <row r="443" spans="1:30" ht="16.5" customHeight="1">
      <c r="A443" s="90"/>
      <c r="B443" s="107"/>
      <c r="C443" s="108"/>
      <c r="D443" s="42">
        <v>71400135501</v>
      </c>
      <c r="E443" s="43" t="s">
        <v>176</v>
      </c>
      <c r="F443" s="44" t="s">
        <v>321</v>
      </c>
      <c r="G443" s="111">
        <v>1</v>
      </c>
      <c r="H443" s="144">
        <v>2</v>
      </c>
      <c r="I443" s="144"/>
      <c r="J443" s="106">
        <v>36</v>
      </c>
      <c r="K443" s="87">
        <f t="shared" si="29"/>
        <v>1.2</v>
      </c>
      <c r="L443" s="87">
        <f t="shared" si="30"/>
        <v>0</v>
      </c>
      <c r="M443" s="46">
        <f t="shared" si="31"/>
        <v>2.4</v>
      </c>
      <c r="N443" s="345"/>
      <c r="O443" s="345"/>
      <c r="P443" s="345"/>
      <c r="Q443" s="345"/>
      <c r="R443" s="345"/>
      <c r="S443" s="345"/>
      <c r="T443" s="345"/>
      <c r="U443" s="345"/>
      <c r="V443" s="345"/>
      <c r="W443" s="345"/>
      <c r="X443" s="345"/>
      <c r="Y443" s="345"/>
      <c r="Z443" s="345"/>
      <c r="AA443" s="345"/>
      <c r="AB443" s="345"/>
      <c r="AC443" s="345"/>
      <c r="AD443" s="83"/>
    </row>
    <row r="444" spans="1:30" ht="16.5" customHeight="1">
      <c r="A444" s="90"/>
      <c r="B444" s="107"/>
      <c r="C444" s="108"/>
      <c r="D444" s="42">
        <v>71400135501</v>
      </c>
      <c r="E444" s="43" t="s">
        <v>176</v>
      </c>
      <c r="F444" s="44" t="s">
        <v>321</v>
      </c>
      <c r="G444" s="111">
        <v>1</v>
      </c>
      <c r="H444" s="144"/>
      <c r="I444" s="144">
        <v>30</v>
      </c>
      <c r="J444" s="106">
        <v>36</v>
      </c>
      <c r="K444" s="87">
        <f t="shared" si="29"/>
        <v>0</v>
      </c>
      <c r="L444" s="87">
        <f t="shared" si="30"/>
        <v>1.2</v>
      </c>
      <c r="M444" s="46">
        <f t="shared" si="31"/>
        <v>27</v>
      </c>
      <c r="N444" s="345"/>
      <c r="O444" s="345"/>
      <c r="P444" s="345"/>
      <c r="Q444" s="345"/>
      <c r="R444" s="345"/>
      <c r="S444" s="345"/>
      <c r="T444" s="345"/>
      <c r="U444" s="345"/>
      <c r="V444" s="345"/>
      <c r="W444" s="345"/>
      <c r="X444" s="345"/>
      <c r="Y444" s="345"/>
      <c r="Z444" s="345"/>
      <c r="AA444" s="345"/>
      <c r="AB444" s="345"/>
      <c r="AC444" s="345"/>
      <c r="AD444" s="83"/>
    </row>
    <row r="445" spans="1:30" ht="16.5" customHeight="1">
      <c r="A445" s="121"/>
      <c r="B445" s="107"/>
      <c r="C445" s="108"/>
      <c r="D445" s="42">
        <v>21100138701</v>
      </c>
      <c r="E445" s="43" t="s">
        <v>322</v>
      </c>
      <c r="F445" s="44" t="s">
        <v>323</v>
      </c>
      <c r="G445" s="111">
        <v>1</v>
      </c>
      <c r="H445" s="144">
        <v>30</v>
      </c>
      <c r="I445" s="144">
        <v>30</v>
      </c>
      <c r="J445" s="106">
        <v>53</v>
      </c>
      <c r="K445" s="87">
        <f t="shared" si="29"/>
        <v>1.2</v>
      </c>
      <c r="L445" s="87">
        <f t="shared" si="30"/>
        <v>1.2</v>
      </c>
      <c r="M445" s="46">
        <f t="shared" si="31"/>
        <v>63</v>
      </c>
      <c r="N445" s="360"/>
      <c r="O445" s="360"/>
      <c r="P445" s="360"/>
      <c r="Q445" s="360"/>
      <c r="R445" s="360"/>
      <c r="S445" s="360"/>
      <c r="T445" s="360"/>
      <c r="U445" s="360"/>
      <c r="V445" s="360"/>
      <c r="W445" s="360"/>
      <c r="X445" s="360"/>
      <c r="Y445" s="360"/>
      <c r="Z445" s="360"/>
      <c r="AA445" s="360"/>
      <c r="AB445" s="360"/>
      <c r="AC445" s="360"/>
      <c r="AD445" s="83"/>
    </row>
    <row r="446" spans="1:30" ht="16.5" customHeight="1">
      <c r="A446" s="121"/>
      <c r="B446" s="107"/>
      <c r="C446" s="108"/>
      <c r="D446" s="42">
        <v>21100150001</v>
      </c>
      <c r="E446" s="43" t="s">
        <v>340</v>
      </c>
      <c r="F446" s="44" t="s">
        <v>324</v>
      </c>
      <c r="G446" s="111">
        <v>1</v>
      </c>
      <c r="H446" s="144">
        <v>26</v>
      </c>
      <c r="I446" s="144">
        <v>26</v>
      </c>
      <c r="J446" s="106">
        <v>32</v>
      </c>
      <c r="K446" s="87">
        <f t="shared" si="29"/>
        <v>1</v>
      </c>
      <c r="L446" s="87">
        <f t="shared" si="30"/>
        <v>1.1000000000000001</v>
      </c>
      <c r="M446" s="46">
        <f t="shared" si="31"/>
        <v>47.5</v>
      </c>
      <c r="N446" s="360"/>
      <c r="O446" s="360"/>
      <c r="P446" s="360"/>
      <c r="Q446" s="360"/>
      <c r="R446" s="360"/>
      <c r="S446" s="360"/>
      <c r="T446" s="360"/>
      <c r="U446" s="360"/>
      <c r="V446" s="360"/>
      <c r="W446" s="360"/>
      <c r="X446" s="360"/>
      <c r="Y446" s="360"/>
      <c r="Z446" s="360"/>
      <c r="AA446" s="360"/>
      <c r="AB446" s="360"/>
      <c r="AC446" s="360"/>
      <c r="AD446" s="83"/>
    </row>
    <row r="447" spans="1:30" ht="16.5" customHeight="1">
      <c r="A447" s="121"/>
      <c r="B447" s="107"/>
      <c r="C447" s="108"/>
      <c r="D447" s="42">
        <v>21100150002</v>
      </c>
      <c r="E447" s="43" t="s">
        <v>340</v>
      </c>
      <c r="F447" s="44" t="s">
        <v>325</v>
      </c>
      <c r="G447" s="111">
        <v>1</v>
      </c>
      <c r="H447" s="144">
        <v>24</v>
      </c>
      <c r="I447" s="144">
        <v>26</v>
      </c>
      <c r="J447" s="106">
        <v>28</v>
      </c>
      <c r="K447" s="87">
        <f t="shared" si="29"/>
        <v>1</v>
      </c>
      <c r="L447" s="87">
        <f t="shared" si="30"/>
        <v>1</v>
      </c>
      <c r="M447" s="46">
        <f t="shared" si="31"/>
        <v>43.5</v>
      </c>
      <c r="N447" s="360"/>
      <c r="O447" s="360"/>
      <c r="P447" s="360"/>
      <c r="Q447" s="360"/>
      <c r="R447" s="360"/>
      <c r="S447" s="360"/>
      <c r="T447" s="360"/>
      <c r="U447" s="360"/>
      <c r="V447" s="360"/>
      <c r="W447" s="360"/>
      <c r="X447" s="360"/>
      <c r="Y447" s="360"/>
      <c r="Z447" s="360"/>
      <c r="AA447" s="360"/>
      <c r="AB447" s="360"/>
      <c r="AC447" s="360"/>
      <c r="AD447" s="83"/>
    </row>
    <row r="448" spans="1:30" ht="16.5" customHeight="1">
      <c r="A448" s="90"/>
      <c r="B448" s="107"/>
      <c r="C448" s="108"/>
      <c r="D448" s="42">
        <v>41000010801</v>
      </c>
      <c r="E448" s="43" t="s">
        <v>340</v>
      </c>
      <c r="F448" s="44" t="s">
        <v>326</v>
      </c>
      <c r="G448" s="111">
        <v>1</v>
      </c>
      <c r="H448" s="144">
        <v>13</v>
      </c>
      <c r="I448" s="144">
        <v>26</v>
      </c>
      <c r="J448" s="106">
        <v>27</v>
      </c>
      <c r="K448" s="87">
        <f t="shared" si="29"/>
        <v>1</v>
      </c>
      <c r="L448" s="87">
        <f t="shared" si="30"/>
        <v>1</v>
      </c>
      <c r="M448" s="46">
        <f t="shared" si="31"/>
        <v>32.5</v>
      </c>
      <c r="N448" s="345"/>
      <c r="O448" s="345"/>
      <c r="P448" s="345"/>
      <c r="Q448" s="345"/>
      <c r="R448" s="345"/>
      <c r="S448" s="345"/>
      <c r="T448" s="345"/>
      <c r="U448" s="345"/>
      <c r="V448" s="345"/>
      <c r="W448" s="345"/>
      <c r="X448" s="345"/>
      <c r="Y448" s="345"/>
      <c r="Z448" s="345"/>
      <c r="AA448" s="345"/>
      <c r="AB448" s="345"/>
      <c r="AC448" s="345"/>
      <c r="AD448" s="83"/>
    </row>
    <row r="449" spans="1:30" ht="18" customHeight="1">
      <c r="A449" s="90"/>
      <c r="B449" s="107"/>
      <c r="C449" s="108"/>
      <c r="D449" s="42">
        <v>21100149901</v>
      </c>
      <c r="E449" s="43" t="s">
        <v>327</v>
      </c>
      <c r="F449" s="44" t="s">
        <v>324</v>
      </c>
      <c r="G449" s="111">
        <v>1</v>
      </c>
      <c r="H449" s="144">
        <v>45</v>
      </c>
      <c r="I449" s="144">
        <v>30</v>
      </c>
      <c r="J449" s="106">
        <v>32</v>
      </c>
      <c r="K449" s="87">
        <f t="shared" si="29"/>
        <v>1</v>
      </c>
      <c r="L449" s="87">
        <f t="shared" si="30"/>
        <v>1.1000000000000001</v>
      </c>
      <c r="M449" s="46">
        <f t="shared" si="31"/>
        <v>69.8</v>
      </c>
      <c r="N449" s="345"/>
      <c r="O449" s="345"/>
      <c r="P449" s="345"/>
      <c r="Q449" s="345"/>
      <c r="R449" s="345"/>
      <c r="S449" s="345"/>
      <c r="T449" s="345"/>
      <c r="U449" s="345"/>
      <c r="V449" s="345"/>
      <c r="W449" s="345"/>
      <c r="X449" s="345"/>
      <c r="Y449" s="345"/>
      <c r="Z449" s="345"/>
      <c r="AA449" s="345"/>
      <c r="AB449" s="345"/>
      <c r="AC449" s="345"/>
      <c r="AD449" s="83"/>
    </row>
    <row r="450" spans="1:30" ht="18" customHeight="1">
      <c r="A450" s="90"/>
      <c r="B450" s="107"/>
      <c r="C450" s="108"/>
      <c r="D450" s="42">
        <v>21100149902</v>
      </c>
      <c r="E450" s="43" t="s">
        <v>327</v>
      </c>
      <c r="F450" s="44" t="s">
        <v>325</v>
      </c>
      <c r="G450" s="170">
        <v>1</v>
      </c>
      <c r="H450" s="144">
        <v>45</v>
      </c>
      <c r="I450" s="157">
        <v>30</v>
      </c>
      <c r="J450" s="106">
        <v>28</v>
      </c>
      <c r="K450" s="87">
        <f t="shared" si="29"/>
        <v>1</v>
      </c>
      <c r="L450" s="87">
        <f t="shared" si="30"/>
        <v>1</v>
      </c>
      <c r="M450" s="46">
        <f t="shared" si="31"/>
        <v>67.5</v>
      </c>
      <c r="N450" s="345"/>
      <c r="O450" s="345"/>
      <c r="P450" s="345"/>
      <c r="Q450" s="345"/>
      <c r="R450" s="345"/>
      <c r="S450" s="345"/>
      <c r="T450" s="345"/>
      <c r="U450" s="345"/>
      <c r="V450" s="345"/>
      <c r="W450" s="345"/>
      <c r="X450" s="345"/>
      <c r="Y450" s="345"/>
      <c r="Z450" s="345"/>
      <c r="AA450" s="345"/>
      <c r="AB450" s="345"/>
      <c r="AC450" s="345"/>
      <c r="AD450" s="83"/>
    </row>
    <row r="451" spans="1:30" ht="18" customHeight="1">
      <c r="A451" s="90"/>
      <c r="B451" s="107"/>
      <c r="C451" s="108"/>
      <c r="D451" s="42"/>
      <c r="E451" s="43" t="s">
        <v>328</v>
      </c>
      <c r="F451" s="184" t="s">
        <v>325</v>
      </c>
      <c r="G451" s="170"/>
      <c r="H451" s="144"/>
      <c r="I451" s="157"/>
      <c r="J451" s="106"/>
      <c r="K451" s="87">
        <f t="shared" si="29"/>
        <v>0</v>
      </c>
      <c r="L451" s="87">
        <f t="shared" si="30"/>
        <v>0</v>
      </c>
      <c r="M451" s="46">
        <f t="shared" si="31"/>
        <v>0</v>
      </c>
      <c r="N451" s="345"/>
      <c r="O451" s="345"/>
      <c r="P451" s="345"/>
      <c r="Q451" s="345"/>
      <c r="R451" s="345"/>
      <c r="S451" s="345"/>
      <c r="T451" s="345"/>
      <c r="U451" s="345"/>
      <c r="V451" s="345"/>
      <c r="W451" s="345"/>
      <c r="X451" s="345"/>
      <c r="Y451" s="345"/>
      <c r="Z451" s="345"/>
      <c r="AA451" s="345"/>
      <c r="AB451" s="345"/>
      <c r="AC451" s="345"/>
      <c r="AD451" s="83"/>
    </row>
    <row r="452" spans="1:30" ht="18" customHeight="1">
      <c r="A452" s="90"/>
      <c r="B452" s="107"/>
      <c r="C452" s="108"/>
      <c r="D452" s="42"/>
      <c r="E452" s="43" t="s">
        <v>322</v>
      </c>
      <c r="F452" s="44" t="s">
        <v>163</v>
      </c>
      <c r="G452" s="170">
        <v>1</v>
      </c>
      <c r="H452" s="144">
        <v>15</v>
      </c>
      <c r="I452" s="157">
        <v>30</v>
      </c>
      <c r="J452" s="106">
        <v>10</v>
      </c>
      <c r="K452" s="87">
        <f t="shared" si="29"/>
        <v>1</v>
      </c>
      <c r="L452" s="87">
        <f t="shared" si="30"/>
        <v>1</v>
      </c>
      <c r="M452" s="46">
        <f t="shared" si="31"/>
        <v>37.5</v>
      </c>
      <c r="N452" s="345"/>
      <c r="O452" s="345"/>
      <c r="P452" s="345"/>
      <c r="Q452" s="345"/>
      <c r="R452" s="345"/>
      <c r="S452" s="345"/>
      <c r="T452" s="345"/>
      <c r="U452" s="345"/>
      <c r="V452" s="345"/>
      <c r="W452" s="345"/>
      <c r="X452" s="345"/>
      <c r="Y452" s="345"/>
      <c r="Z452" s="345"/>
      <c r="AA452" s="345"/>
      <c r="AB452" s="345"/>
      <c r="AC452" s="345"/>
      <c r="AD452" s="83"/>
    </row>
    <row r="453" spans="1:30" s="225" customFormat="1" ht="18" customHeight="1">
      <c r="A453" s="121"/>
      <c r="B453" s="107"/>
      <c r="C453" s="108"/>
      <c r="D453" s="42"/>
      <c r="E453" s="43" t="s">
        <v>322</v>
      </c>
      <c r="F453" s="44" t="s">
        <v>235</v>
      </c>
      <c r="G453" s="170">
        <v>1</v>
      </c>
      <c r="H453" s="144">
        <v>15</v>
      </c>
      <c r="I453" s="157"/>
      <c r="J453" s="106">
        <v>10</v>
      </c>
      <c r="K453" s="87">
        <f t="shared" si="29"/>
        <v>1</v>
      </c>
      <c r="L453" s="87">
        <f t="shared" si="30"/>
        <v>0</v>
      </c>
      <c r="M453" s="46">
        <f t="shared" si="31"/>
        <v>15</v>
      </c>
      <c r="N453" s="360"/>
      <c r="O453" s="360"/>
      <c r="P453" s="360"/>
      <c r="Q453" s="360"/>
      <c r="R453" s="360"/>
      <c r="S453" s="360"/>
      <c r="T453" s="360"/>
      <c r="U453" s="360"/>
      <c r="V453" s="360"/>
      <c r="W453" s="360"/>
      <c r="X453" s="360"/>
      <c r="Y453" s="360"/>
      <c r="Z453" s="360"/>
      <c r="AA453" s="360"/>
      <c r="AB453" s="360"/>
      <c r="AC453" s="360"/>
      <c r="AD453" s="83"/>
    </row>
    <row r="454" spans="1:30" s="225" customFormat="1" ht="18" customHeight="1">
      <c r="A454" s="121"/>
      <c r="B454" s="107"/>
      <c r="C454" s="108"/>
      <c r="D454" s="42"/>
      <c r="E454" s="43" t="s">
        <v>505</v>
      </c>
      <c r="F454" s="44" t="s">
        <v>235</v>
      </c>
      <c r="G454" s="170">
        <v>1</v>
      </c>
      <c r="H454" s="144"/>
      <c r="I454" s="157">
        <v>30</v>
      </c>
      <c r="J454" s="106">
        <v>10</v>
      </c>
      <c r="K454" s="87">
        <f t="shared" si="29"/>
        <v>0</v>
      </c>
      <c r="L454" s="87">
        <f t="shared" si="30"/>
        <v>1</v>
      </c>
      <c r="M454" s="46">
        <f t="shared" si="31"/>
        <v>22.5</v>
      </c>
      <c r="N454" s="360"/>
      <c r="O454" s="360"/>
      <c r="P454" s="360"/>
      <c r="Q454" s="360"/>
      <c r="R454" s="360"/>
      <c r="S454" s="360"/>
      <c r="T454" s="360"/>
      <c r="U454" s="360"/>
      <c r="V454" s="360"/>
      <c r="W454" s="360"/>
      <c r="X454" s="360"/>
      <c r="Y454" s="360"/>
      <c r="Z454" s="360"/>
      <c r="AA454" s="360"/>
      <c r="AB454" s="360"/>
      <c r="AC454" s="360"/>
      <c r="AD454" s="83"/>
    </row>
    <row r="455" spans="1:30" s="225" customFormat="1" ht="18" customHeight="1">
      <c r="A455" s="121"/>
      <c r="B455" s="107"/>
      <c r="C455" s="108"/>
      <c r="D455" s="42"/>
      <c r="E455" s="43" t="s">
        <v>506</v>
      </c>
      <c r="F455" s="44" t="s">
        <v>235</v>
      </c>
      <c r="G455" s="170">
        <v>1</v>
      </c>
      <c r="H455" s="144"/>
      <c r="I455" s="157">
        <v>30</v>
      </c>
      <c r="J455" s="106">
        <v>10</v>
      </c>
      <c r="K455" s="87">
        <f t="shared" si="29"/>
        <v>0</v>
      </c>
      <c r="L455" s="87">
        <f t="shared" si="30"/>
        <v>1</v>
      </c>
      <c r="M455" s="46">
        <f t="shared" si="31"/>
        <v>22.5</v>
      </c>
      <c r="N455" s="360"/>
      <c r="O455" s="360"/>
      <c r="P455" s="360"/>
      <c r="Q455" s="360"/>
      <c r="R455" s="360"/>
      <c r="S455" s="360"/>
      <c r="T455" s="360"/>
      <c r="U455" s="360"/>
      <c r="V455" s="360"/>
      <c r="W455" s="360"/>
      <c r="X455" s="360"/>
      <c r="Y455" s="360"/>
      <c r="Z455" s="360"/>
      <c r="AA455" s="360"/>
      <c r="AB455" s="360"/>
      <c r="AC455" s="360"/>
      <c r="AD455" s="83"/>
    </row>
    <row r="456" spans="1:30" s="225" customFormat="1" ht="18" customHeight="1">
      <c r="A456" s="121"/>
      <c r="B456" s="107"/>
      <c r="C456" s="108"/>
      <c r="D456" s="42"/>
      <c r="E456" s="43" t="s">
        <v>425</v>
      </c>
      <c r="F456" s="44" t="s">
        <v>202</v>
      </c>
      <c r="G456" s="170">
        <v>2</v>
      </c>
      <c r="H456" s="144">
        <v>15</v>
      </c>
      <c r="I456" s="157">
        <v>30</v>
      </c>
      <c r="J456" s="106">
        <v>40</v>
      </c>
      <c r="K456" s="87">
        <f t="shared" si="29"/>
        <v>1.2</v>
      </c>
      <c r="L456" s="87">
        <f t="shared" si="30"/>
        <v>1.2</v>
      </c>
      <c r="M456" s="46">
        <f t="shared" si="31"/>
        <v>45</v>
      </c>
      <c r="N456" s="360"/>
      <c r="O456" s="360"/>
      <c r="P456" s="360"/>
      <c r="Q456" s="360"/>
      <c r="R456" s="360"/>
      <c r="S456" s="360"/>
      <c r="T456" s="360"/>
      <c r="U456" s="360"/>
      <c r="V456" s="360"/>
      <c r="W456" s="360"/>
      <c r="X456" s="360"/>
      <c r="Y456" s="360"/>
      <c r="Z456" s="360"/>
      <c r="AA456" s="360"/>
      <c r="AB456" s="360"/>
      <c r="AC456" s="360"/>
      <c r="AD456" s="83"/>
    </row>
    <row r="457" spans="1:30" s="225" customFormat="1" ht="18" customHeight="1">
      <c r="A457" s="121"/>
      <c r="B457" s="107"/>
      <c r="C457" s="108"/>
      <c r="D457" s="42"/>
      <c r="E457" s="43" t="s">
        <v>425</v>
      </c>
      <c r="F457" s="44" t="s">
        <v>237</v>
      </c>
      <c r="G457" s="170">
        <v>2</v>
      </c>
      <c r="H457" s="144">
        <v>15</v>
      </c>
      <c r="I457" s="157">
        <v>30</v>
      </c>
      <c r="J457" s="106">
        <v>40</v>
      </c>
      <c r="K457" s="87">
        <f t="shared" si="29"/>
        <v>1.2</v>
      </c>
      <c r="L457" s="87">
        <f t="shared" si="30"/>
        <v>1.2</v>
      </c>
      <c r="M457" s="46">
        <f t="shared" si="31"/>
        <v>45</v>
      </c>
      <c r="N457" s="360"/>
      <c r="O457" s="360"/>
      <c r="P457" s="360"/>
      <c r="Q457" s="360"/>
      <c r="R457" s="360"/>
      <c r="S457" s="360"/>
      <c r="T457" s="360"/>
      <c r="U457" s="360"/>
      <c r="V457" s="360"/>
      <c r="W457" s="360"/>
      <c r="X457" s="360"/>
      <c r="Y457" s="360"/>
      <c r="Z457" s="360"/>
      <c r="AA457" s="360"/>
      <c r="AB457" s="360"/>
      <c r="AC457" s="360"/>
      <c r="AD457" s="83"/>
    </row>
    <row r="458" spans="1:30" ht="18" customHeight="1">
      <c r="A458" s="104">
        <v>23</v>
      </c>
      <c r="B458" s="60" t="s">
        <v>119</v>
      </c>
      <c r="C458" s="61" t="s">
        <v>120</v>
      </c>
      <c r="D458" s="42">
        <v>20200010</v>
      </c>
      <c r="E458" s="43" t="s">
        <v>277</v>
      </c>
      <c r="F458" s="44" t="s">
        <v>202</v>
      </c>
      <c r="G458" s="170">
        <v>1</v>
      </c>
      <c r="H458" s="137">
        <v>15</v>
      </c>
      <c r="I458" s="156">
        <v>30</v>
      </c>
      <c r="J458" s="106">
        <v>37</v>
      </c>
      <c r="K458" s="87">
        <f t="shared" si="29"/>
        <v>1.2</v>
      </c>
      <c r="L458" s="87">
        <f t="shared" si="30"/>
        <v>1.2</v>
      </c>
      <c r="M458" s="46">
        <f t="shared" si="31"/>
        <v>45</v>
      </c>
      <c r="N458" s="376">
        <v>67.5</v>
      </c>
      <c r="O458" s="363"/>
      <c r="P458" s="361">
        <f>SUM(M458:M483)+N458+O458</f>
        <v>1156.8</v>
      </c>
      <c r="Q458" s="363">
        <v>0</v>
      </c>
      <c r="R458" s="361">
        <v>56</v>
      </c>
      <c r="S458" s="367">
        <v>450</v>
      </c>
      <c r="T458" s="363">
        <v>450</v>
      </c>
      <c r="U458" s="367">
        <v>112</v>
      </c>
      <c r="V458" s="365">
        <v>112</v>
      </c>
      <c r="W458" s="367">
        <v>56</v>
      </c>
      <c r="X458" s="363">
        <v>56</v>
      </c>
      <c r="Y458" s="361">
        <f>ROUND((P458-T458),1)</f>
        <v>706.8</v>
      </c>
      <c r="Z458" s="359">
        <f>IF(OR(SUM(V458:V483)="",SUM(Q458:Q483)=""),0,IF(OR(SUM(U458:U483)=320,SUM(V458:V483)&gt;0),ROUND((SUM(Q458:Q483)-SUM(V458:V483)),1),0))</f>
        <v>-112</v>
      </c>
      <c r="AA458" s="359">
        <f>IF(OR(SUM(X458:X483)="",SUM(R458:R483)=""),0,IF(OR(SUM(W458:W483)=160,SUM(X458:X483)&gt;0),ROUND((SUM(R458:R483)-SUM(X458:X483)),1),0))</f>
        <v>0</v>
      </c>
      <c r="AB458" s="370">
        <v>0</v>
      </c>
      <c r="AC458" s="372">
        <f>SUM(Y458:AA483)</f>
        <v>594.79999999999995</v>
      </c>
      <c r="AD458" s="83"/>
    </row>
    <row r="459" spans="1:30" ht="18" customHeight="1">
      <c r="A459" s="90"/>
      <c r="B459" s="107"/>
      <c r="C459" s="108"/>
      <c r="D459" s="42">
        <v>20200010</v>
      </c>
      <c r="E459" s="43" t="s">
        <v>277</v>
      </c>
      <c r="F459" s="44" t="s">
        <v>237</v>
      </c>
      <c r="G459" s="170">
        <v>1</v>
      </c>
      <c r="H459" s="137">
        <v>15</v>
      </c>
      <c r="I459" s="156">
        <v>30</v>
      </c>
      <c r="J459" s="106">
        <v>38</v>
      </c>
      <c r="K459" s="87">
        <f t="shared" si="29"/>
        <v>1.2</v>
      </c>
      <c r="L459" s="87">
        <f t="shared" si="30"/>
        <v>1.2</v>
      </c>
      <c r="M459" s="46">
        <f t="shared" si="31"/>
        <v>45</v>
      </c>
      <c r="N459" s="345"/>
      <c r="O459" s="345"/>
      <c r="P459" s="345"/>
      <c r="Q459" s="345"/>
      <c r="R459" s="345"/>
      <c r="S459" s="345"/>
      <c r="T459" s="345"/>
      <c r="U459" s="345"/>
      <c r="V459" s="345"/>
      <c r="W459" s="345"/>
      <c r="X459" s="345"/>
      <c r="Y459" s="345"/>
      <c r="Z459" s="345"/>
      <c r="AA459" s="345"/>
      <c r="AB459" s="345"/>
      <c r="AC459" s="345"/>
      <c r="AD459" s="83"/>
    </row>
    <row r="460" spans="1:30" ht="18" customHeight="1">
      <c r="A460" s="90"/>
      <c r="B460" s="107"/>
      <c r="C460" s="108"/>
      <c r="D460" s="42">
        <v>20200010601</v>
      </c>
      <c r="E460" s="43" t="s">
        <v>278</v>
      </c>
      <c r="F460" s="44" t="s">
        <v>197</v>
      </c>
      <c r="G460" s="170">
        <v>1</v>
      </c>
      <c r="H460" s="137">
        <v>30</v>
      </c>
      <c r="I460" s="156"/>
      <c r="J460" s="106">
        <v>59</v>
      </c>
      <c r="K460" s="87">
        <f t="shared" si="29"/>
        <v>1.2</v>
      </c>
      <c r="L460" s="87">
        <f t="shared" si="30"/>
        <v>0</v>
      </c>
      <c r="M460" s="46">
        <f t="shared" si="31"/>
        <v>36</v>
      </c>
      <c r="N460" s="345"/>
      <c r="O460" s="345"/>
      <c r="P460" s="345"/>
      <c r="Q460" s="345"/>
      <c r="R460" s="345"/>
      <c r="S460" s="345"/>
      <c r="T460" s="345"/>
      <c r="U460" s="345"/>
      <c r="V460" s="345"/>
      <c r="W460" s="345"/>
      <c r="X460" s="345"/>
      <c r="Y460" s="345"/>
      <c r="Z460" s="345"/>
      <c r="AA460" s="345"/>
      <c r="AB460" s="345"/>
      <c r="AC460" s="345"/>
      <c r="AD460" s="83"/>
    </row>
    <row r="461" spans="1:30" s="225" customFormat="1" ht="18" customHeight="1">
      <c r="A461" s="121"/>
      <c r="B461" s="107"/>
      <c r="C461" s="108"/>
      <c r="D461" s="42">
        <v>20200010601</v>
      </c>
      <c r="E461" s="43" t="s">
        <v>507</v>
      </c>
      <c r="F461" s="44" t="s">
        <v>197</v>
      </c>
      <c r="G461" s="170">
        <v>1</v>
      </c>
      <c r="H461" s="137"/>
      <c r="I461" s="156">
        <v>30</v>
      </c>
      <c r="J461" s="106">
        <v>59</v>
      </c>
      <c r="K461" s="87">
        <f t="shared" ref="K461:K524" si="32"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87">
        <f t="shared" ref="L461:L524" si="33">IF(OR(LEFT(E461,2)="ĐA",LEFT(E461,2)="DA",LEFT(E461,5)="Đồ án",LEFT(E461,5)="Đồán "),0,IF(AND(J461&gt;0,I461&gt;0),IF(AND(OR(LEFT(E461,4)="GDQP",LEFT(E461,4)="gdqp",LEFT(E461,19)="Giáo dục quốc phòng"),J461&gt;50),1.3,IF(J461&gt;35,1.2,IF(J461&gt;29,1.1,1))),0))</f>
        <v>1.2</v>
      </c>
      <c r="M461" s="46">
        <f t="shared" ref="M461:M524" si="34">ROUND(IF(OR(LEFT(E461,2)="ĐA",LEFT(E461,2)="DA",LEFT(E461,5)="Đồ án",LEFT(E461,5)="Đồán "),J461*0.5,(IF(H461&gt;0,H461*K461,"0")+IF(I461&gt;0,(I461*0.75)*L461,"0"))),1)</f>
        <v>27</v>
      </c>
      <c r="N461" s="360"/>
      <c r="O461" s="360"/>
      <c r="P461" s="360"/>
      <c r="Q461" s="360"/>
      <c r="R461" s="360"/>
      <c r="S461" s="360"/>
      <c r="T461" s="360"/>
      <c r="U461" s="360"/>
      <c r="V461" s="360"/>
      <c r="W461" s="360"/>
      <c r="X461" s="360"/>
      <c r="Y461" s="360"/>
      <c r="Z461" s="360"/>
      <c r="AA461" s="360"/>
      <c r="AB461" s="360"/>
      <c r="AC461" s="360"/>
      <c r="AD461" s="83"/>
    </row>
    <row r="462" spans="1:30" s="225" customFormat="1" ht="18" customHeight="1">
      <c r="A462" s="121"/>
      <c r="B462" s="107"/>
      <c r="C462" s="108"/>
      <c r="D462" s="42">
        <v>20200010601</v>
      </c>
      <c r="E462" s="43" t="s">
        <v>508</v>
      </c>
      <c r="F462" s="44" t="s">
        <v>197</v>
      </c>
      <c r="G462" s="170">
        <v>1</v>
      </c>
      <c r="H462" s="137"/>
      <c r="I462" s="156">
        <v>30</v>
      </c>
      <c r="J462" s="106">
        <v>59</v>
      </c>
      <c r="K462" s="87">
        <f t="shared" si="32"/>
        <v>0</v>
      </c>
      <c r="L462" s="87">
        <f t="shared" si="33"/>
        <v>1.2</v>
      </c>
      <c r="M462" s="46">
        <f t="shared" si="34"/>
        <v>27</v>
      </c>
      <c r="N462" s="360"/>
      <c r="O462" s="360"/>
      <c r="P462" s="360"/>
      <c r="Q462" s="360"/>
      <c r="R462" s="360"/>
      <c r="S462" s="360"/>
      <c r="T462" s="360"/>
      <c r="U462" s="360"/>
      <c r="V462" s="360"/>
      <c r="W462" s="360"/>
      <c r="X462" s="360"/>
      <c r="Y462" s="360"/>
      <c r="Z462" s="360"/>
      <c r="AA462" s="360"/>
      <c r="AB462" s="360"/>
      <c r="AC462" s="360"/>
      <c r="AD462" s="83"/>
    </row>
    <row r="463" spans="1:30" ht="18" customHeight="1">
      <c r="A463" s="90"/>
      <c r="B463" s="107"/>
      <c r="C463" s="108"/>
      <c r="D463" s="42">
        <v>21100094</v>
      </c>
      <c r="E463" s="43" t="s">
        <v>279</v>
      </c>
      <c r="F463" s="44" t="s">
        <v>280</v>
      </c>
      <c r="G463" s="170">
        <v>1</v>
      </c>
      <c r="H463" s="137">
        <v>30</v>
      </c>
      <c r="I463" s="156">
        <v>60</v>
      </c>
      <c r="J463" s="106">
        <v>29</v>
      </c>
      <c r="K463" s="87">
        <f t="shared" si="32"/>
        <v>1</v>
      </c>
      <c r="L463" s="87">
        <f t="shared" si="33"/>
        <v>1</v>
      </c>
      <c r="M463" s="46">
        <f t="shared" si="34"/>
        <v>75</v>
      </c>
      <c r="N463" s="345"/>
      <c r="O463" s="345"/>
      <c r="P463" s="345"/>
      <c r="Q463" s="345"/>
      <c r="R463" s="345"/>
      <c r="S463" s="345"/>
      <c r="T463" s="345"/>
      <c r="U463" s="345"/>
      <c r="V463" s="345"/>
      <c r="W463" s="345"/>
      <c r="X463" s="345"/>
      <c r="Y463" s="345"/>
      <c r="Z463" s="345"/>
      <c r="AA463" s="345"/>
      <c r="AB463" s="345"/>
      <c r="AC463" s="345"/>
      <c r="AD463" s="83"/>
    </row>
    <row r="464" spans="1:30" ht="18" customHeight="1">
      <c r="A464" s="90"/>
      <c r="B464" s="107"/>
      <c r="C464" s="108"/>
      <c r="D464" s="42">
        <v>71400135504</v>
      </c>
      <c r="E464" s="43" t="s">
        <v>176</v>
      </c>
      <c r="F464" s="44" t="s">
        <v>281</v>
      </c>
      <c r="G464" s="170">
        <v>1</v>
      </c>
      <c r="H464" s="137">
        <v>30</v>
      </c>
      <c r="I464" s="156">
        <v>30</v>
      </c>
      <c r="J464" s="106">
        <v>35</v>
      </c>
      <c r="K464" s="87">
        <f t="shared" si="32"/>
        <v>1</v>
      </c>
      <c r="L464" s="87">
        <f t="shared" si="33"/>
        <v>1.1000000000000001</v>
      </c>
      <c r="M464" s="46">
        <f t="shared" si="34"/>
        <v>54.8</v>
      </c>
      <c r="N464" s="345"/>
      <c r="O464" s="345"/>
      <c r="P464" s="345"/>
      <c r="Q464" s="345"/>
      <c r="R464" s="345"/>
      <c r="S464" s="345"/>
      <c r="T464" s="345"/>
      <c r="U464" s="345"/>
      <c r="V464" s="345"/>
      <c r="W464" s="345"/>
      <c r="X464" s="345"/>
      <c r="Y464" s="345"/>
      <c r="Z464" s="345"/>
      <c r="AA464" s="345"/>
      <c r="AB464" s="345"/>
      <c r="AC464" s="345"/>
      <c r="AD464" s="83"/>
    </row>
    <row r="465" spans="1:30" ht="18" customHeight="1">
      <c r="A465" s="90"/>
      <c r="B465" s="107"/>
      <c r="C465" s="108"/>
      <c r="D465" s="42">
        <v>21100012201</v>
      </c>
      <c r="E465" s="43" t="s">
        <v>176</v>
      </c>
      <c r="F465" s="44" t="s">
        <v>183</v>
      </c>
      <c r="G465" s="170">
        <v>1</v>
      </c>
      <c r="H465" s="137">
        <v>30</v>
      </c>
      <c r="I465" s="156">
        <v>30</v>
      </c>
      <c r="J465" s="106">
        <v>41</v>
      </c>
      <c r="K465" s="87">
        <f t="shared" si="32"/>
        <v>1.2</v>
      </c>
      <c r="L465" s="87">
        <f t="shared" si="33"/>
        <v>1.2</v>
      </c>
      <c r="M465" s="46">
        <f t="shared" si="34"/>
        <v>63</v>
      </c>
      <c r="N465" s="345"/>
      <c r="O465" s="345"/>
      <c r="P465" s="345"/>
      <c r="Q465" s="345"/>
      <c r="R465" s="345"/>
      <c r="S465" s="345"/>
      <c r="T465" s="345"/>
      <c r="U465" s="345"/>
      <c r="V465" s="345"/>
      <c r="W465" s="345"/>
      <c r="X465" s="345"/>
      <c r="Y465" s="345"/>
      <c r="Z465" s="345"/>
      <c r="AA465" s="345"/>
      <c r="AB465" s="345"/>
      <c r="AC465" s="345"/>
      <c r="AD465" s="83"/>
    </row>
    <row r="466" spans="1:30" ht="18" customHeight="1">
      <c r="A466" s="90"/>
      <c r="B466" s="107"/>
      <c r="C466" s="108"/>
      <c r="D466" s="42">
        <v>21100012204</v>
      </c>
      <c r="E466" s="43" t="s">
        <v>176</v>
      </c>
      <c r="F466" s="44" t="s">
        <v>206</v>
      </c>
      <c r="G466" s="170">
        <v>1</v>
      </c>
      <c r="H466" s="171">
        <v>30</v>
      </c>
      <c r="I466" s="172">
        <v>30</v>
      </c>
      <c r="J466" s="106">
        <v>42</v>
      </c>
      <c r="K466" s="87">
        <f t="shared" si="32"/>
        <v>1.2</v>
      </c>
      <c r="L466" s="87">
        <f t="shared" si="33"/>
        <v>1.2</v>
      </c>
      <c r="M466" s="46">
        <f t="shared" si="34"/>
        <v>63</v>
      </c>
      <c r="N466" s="345"/>
      <c r="O466" s="345"/>
      <c r="P466" s="345"/>
      <c r="Q466" s="345"/>
      <c r="R466" s="345"/>
      <c r="S466" s="345"/>
      <c r="T466" s="345"/>
      <c r="U466" s="345"/>
      <c r="V466" s="345"/>
      <c r="W466" s="345"/>
      <c r="X466" s="345"/>
      <c r="Y466" s="345"/>
      <c r="Z466" s="345"/>
      <c r="AA466" s="345"/>
      <c r="AB466" s="345"/>
      <c r="AC466" s="345"/>
      <c r="AD466" s="83"/>
    </row>
    <row r="467" spans="1:30" ht="18" customHeight="1">
      <c r="A467" s="90"/>
      <c r="B467" s="107"/>
      <c r="C467" s="108"/>
      <c r="D467" s="42">
        <v>50600115401</v>
      </c>
      <c r="E467" s="43" t="s">
        <v>282</v>
      </c>
      <c r="F467" s="44" t="s">
        <v>262</v>
      </c>
      <c r="G467" s="170">
        <v>1</v>
      </c>
      <c r="H467" s="171">
        <v>35</v>
      </c>
      <c r="I467" s="172"/>
      <c r="J467" s="106">
        <v>68</v>
      </c>
      <c r="K467" s="87">
        <f t="shared" si="32"/>
        <v>1.3</v>
      </c>
      <c r="L467" s="87">
        <f t="shared" si="33"/>
        <v>0</v>
      </c>
      <c r="M467" s="46">
        <f t="shared" si="34"/>
        <v>45.5</v>
      </c>
      <c r="N467" s="345"/>
      <c r="O467" s="345"/>
      <c r="P467" s="345"/>
      <c r="Q467" s="345"/>
      <c r="R467" s="345"/>
      <c r="S467" s="345"/>
      <c r="T467" s="345"/>
      <c r="U467" s="345"/>
      <c r="V467" s="345"/>
      <c r="W467" s="345"/>
      <c r="X467" s="345"/>
      <c r="Y467" s="345"/>
      <c r="Z467" s="345"/>
      <c r="AA467" s="345"/>
      <c r="AB467" s="345"/>
      <c r="AC467" s="345"/>
      <c r="AD467" s="83"/>
    </row>
    <row r="468" spans="1:30" ht="18" customHeight="1">
      <c r="A468" s="90"/>
      <c r="B468" s="107"/>
      <c r="C468" s="108"/>
      <c r="D468" s="42">
        <v>50600115401</v>
      </c>
      <c r="E468" s="43" t="s">
        <v>282</v>
      </c>
      <c r="F468" s="44" t="s">
        <v>262</v>
      </c>
      <c r="G468" s="170">
        <v>1</v>
      </c>
      <c r="H468" s="171"/>
      <c r="I468" s="172">
        <v>40</v>
      </c>
      <c r="J468" s="106">
        <v>39</v>
      </c>
      <c r="K468" s="87">
        <f t="shared" si="32"/>
        <v>0</v>
      </c>
      <c r="L468" s="87">
        <f t="shared" si="33"/>
        <v>1.2</v>
      </c>
      <c r="M468" s="46">
        <f t="shared" si="34"/>
        <v>36</v>
      </c>
      <c r="N468" s="345"/>
      <c r="O468" s="345"/>
      <c r="P468" s="345"/>
      <c r="Q468" s="345"/>
      <c r="R468" s="345"/>
      <c r="S468" s="345"/>
      <c r="T468" s="345"/>
      <c r="U468" s="345"/>
      <c r="V468" s="345"/>
      <c r="W468" s="345"/>
      <c r="X468" s="345"/>
      <c r="Y468" s="345"/>
      <c r="Z468" s="345"/>
      <c r="AA468" s="345"/>
      <c r="AB468" s="345"/>
      <c r="AC468" s="345"/>
      <c r="AD468" s="83"/>
    </row>
    <row r="469" spans="1:30" ht="18" customHeight="1">
      <c r="A469" s="90"/>
      <c r="B469" s="107"/>
      <c r="C469" s="108"/>
      <c r="D469" s="42">
        <v>50600115401</v>
      </c>
      <c r="E469" s="43" t="s">
        <v>282</v>
      </c>
      <c r="F469" s="44" t="s">
        <v>262</v>
      </c>
      <c r="G469" s="170">
        <v>1</v>
      </c>
      <c r="H469" s="137"/>
      <c r="I469" s="156">
        <v>40</v>
      </c>
      <c r="J469" s="106">
        <v>29</v>
      </c>
      <c r="K469" s="87">
        <f t="shared" si="32"/>
        <v>0</v>
      </c>
      <c r="L469" s="87">
        <f t="shared" si="33"/>
        <v>1</v>
      </c>
      <c r="M469" s="46">
        <f t="shared" si="34"/>
        <v>30</v>
      </c>
      <c r="N469" s="345"/>
      <c r="O469" s="345"/>
      <c r="P469" s="345"/>
      <c r="Q469" s="345"/>
      <c r="R469" s="345"/>
      <c r="S469" s="345"/>
      <c r="T469" s="345"/>
      <c r="U469" s="345"/>
      <c r="V469" s="345"/>
      <c r="W469" s="345"/>
      <c r="X469" s="345"/>
      <c r="Y469" s="345"/>
      <c r="Z469" s="345"/>
      <c r="AA469" s="345"/>
      <c r="AB469" s="345"/>
      <c r="AC469" s="345"/>
      <c r="AD469" s="83"/>
    </row>
    <row r="470" spans="1:30" ht="18" customHeight="1">
      <c r="A470" s="90"/>
      <c r="B470" s="107"/>
      <c r="C470" s="108"/>
      <c r="D470" s="42"/>
      <c r="E470" s="43" t="s">
        <v>328</v>
      </c>
      <c r="F470" s="44" t="s">
        <v>205</v>
      </c>
      <c r="G470" s="170"/>
      <c r="H470" s="137"/>
      <c r="I470" s="156"/>
      <c r="J470" s="106"/>
      <c r="K470" s="87">
        <f t="shared" si="32"/>
        <v>0</v>
      </c>
      <c r="L470" s="87">
        <f t="shared" si="33"/>
        <v>0</v>
      </c>
      <c r="M470" s="46">
        <f t="shared" si="34"/>
        <v>0</v>
      </c>
      <c r="N470" s="345"/>
      <c r="O470" s="345"/>
      <c r="P470" s="345"/>
      <c r="Q470" s="345"/>
      <c r="R470" s="345"/>
      <c r="S470" s="345"/>
      <c r="T470" s="345"/>
      <c r="U470" s="345"/>
      <c r="V470" s="345"/>
      <c r="W470" s="345"/>
      <c r="X470" s="345"/>
      <c r="Y470" s="345"/>
      <c r="Z470" s="345"/>
      <c r="AA470" s="345"/>
      <c r="AB470" s="345"/>
      <c r="AC470" s="345"/>
      <c r="AD470" s="83"/>
    </row>
    <row r="471" spans="1:30" ht="18" customHeight="1">
      <c r="A471" s="90"/>
      <c r="B471" s="107"/>
      <c r="C471" s="108"/>
      <c r="D471" s="42"/>
      <c r="E471" s="43" t="s">
        <v>430</v>
      </c>
      <c r="F471" s="44" t="s">
        <v>319</v>
      </c>
      <c r="G471" s="170">
        <v>2</v>
      </c>
      <c r="H471" s="137">
        <v>15</v>
      </c>
      <c r="I471" s="156"/>
      <c r="J471" s="106">
        <v>40</v>
      </c>
      <c r="K471" s="87">
        <f t="shared" si="32"/>
        <v>1.2</v>
      </c>
      <c r="L471" s="87">
        <f t="shared" si="33"/>
        <v>0</v>
      </c>
      <c r="M471" s="46">
        <f t="shared" si="34"/>
        <v>18</v>
      </c>
      <c r="N471" s="345"/>
      <c r="O471" s="345"/>
      <c r="P471" s="345"/>
      <c r="Q471" s="345"/>
      <c r="R471" s="345"/>
      <c r="S471" s="345"/>
      <c r="T471" s="345"/>
      <c r="U471" s="345"/>
      <c r="V471" s="345"/>
      <c r="W471" s="345"/>
      <c r="X471" s="345"/>
      <c r="Y471" s="345"/>
      <c r="Z471" s="345"/>
      <c r="AA471" s="345"/>
      <c r="AB471" s="345"/>
      <c r="AC471" s="345"/>
      <c r="AD471" s="83"/>
    </row>
    <row r="472" spans="1:30" s="225" customFormat="1" ht="18" customHeight="1">
      <c r="A472" s="121"/>
      <c r="B472" s="107"/>
      <c r="C472" s="108"/>
      <c r="D472" s="42"/>
      <c r="E472" s="43" t="s">
        <v>509</v>
      </c>
      <c r="F472" s="44" t="s">
        <v>319</v>
      </c>
      <c r="G472" s="170">
        <v>2</v>
      </c>
      <c r="H472" s="137"/>
      <c r="I472" s="156">
        <v>30</v>
      </c>
      <c r="J472" s="106">
        <v>40</v>
      </c>
      <c r="K472" s="87">
        <f t="shared" si="32"/>
        <v>0</v>
      </c>
      <c r="L472" s="87">
        <f t="shared" si="33"/>
        <v>1.2</v>
      </c>
      <c r="M472" s="46">
        <f t="shared" si="34"/>
        <v>27</v>
      </c>
      <c r="N472" s="360"/>
      <c r="O472" s="360"/>
      <c r="P472" s="360"/>
      <c r="Q472" s="360"/>
      <c r="R472" s="360"/>
      <c r="S472" s="360"/>
      <c r="T472" s="360"/>
      <c r="U472" s="360"/>
      <c r="V472" s="360"/>
      <c r="W472" s="360"/>
      <c r="X472" s="360"/>
      <c r="Y472" s="360"/>
      <c r="Z472" s="360"/>
      <c r="AA472" s="360"/>
      <c r="AB472" s="360"/>
      <c r="AC472" s="360"/>
      <c r="AD472" s="83"/>
    </row>
    <row r="473" spans="1:30" s="225" customFormat="1" ht="18" customHeight="1">
      <c r="A473" s="121"/>
      <c r="B473" s="107"/>
      <c r="C473" s="108"/>
      <c r="D473" s="42"/>
      <c r="E473" s="43" t="s">
        <v>510</v>
      </c>
      <c r="F473" s="44" t="s">
        <v>319</v>
      </c>
      <c r="G473" s="170">
        <v>2</v>
      </c>
      <c r="H473" s="137"/>
      <c r="I473" s="156">
        <v>30</v>
      </c>
      <c r="J473" s="106">
        <v>40</v>
      </c>
      <c r="K473" s="87">
        <f t="shared" si="32"/>
        <v>0</v>
      </c>
      <c r="L473" s="87">
        <f t="shared" si="33"/>
        <v>1.2</v>
      </c>
      <c r="M473" s="46">
        <f t="shared" si="34"/>
        <v>27</v>
      </c>
      <c r="N473" s="360"/>
      <c r="O473" s="360"/>
      <c r="P473" s="360"/>
      <c r="Q473" s="360"/>
      <c r="R473" s="360"/>
      <c r="S473" s="360"/>
      <c r="T473" s="360"/>
      <c r="U473" s="360"/>
      <c r="V473" s="360"/>
      <c r="W473" s="360"/>
      <c r="X473" s="360"/>
      <c r="Y473" s="360"/>
      <c r="Z473" s="360"/>
      <c r="AA473" s="360"/>
      <c r="AB473" s="360"/>
      <c r="AC473" s="360"/>
      <c r="AD473" s="83"/>
    </row>
    <row r="474" spans="1:30" ht="18" customHeight="1">
      <c r="A474" s="90"/>
      <c r="B474" s="63"/>
      <c r="C474" s="108"/>
      <c r="D474" s="42"/>
      <c r="E474" s="43" t="s">
        <v>430</v>
      </c>
      <c r="F474" s="44" t="s">
        <v>216</v>
      </c>
      <c r="G474" s="170">
        <v>2</v>
      </c>
      <c r="H474" s="137">
        <v>15</v>
      </c>
      <c r="I474" s="156">
        <v>30</v>
      </c>
      <c r="J474" s="106">
        <v>40</v>
      </c>
      <c r="K474" s="87">
        <f t="shared" si="32"/>
        <v>1.2</v>
      </c>
      <c r="L474" s="87">
        <f t="shared" si="33"/>
        <v>1.2</v>
      </c>
      <c r="M474" s="46">
        <f t="shared" si="34"/>
        <v>45</v>
      </c>
      <c r="N474" s="345"/>
      <c r="O474" s="345"/>
      <c r="P474" s="345"/>
      <c r="Q474" s="345"/>
      <c r="R474" s="345"/>
      <c r="S474" s="345"/>
      <c r="T474" s="345"/>
      <c r="U474" s="345"/>
      <c r="V474" s="345"/>
      <c r="W474" s="345"/>
      <c r="X474" s="345"/>
      <c r="Y474" s="345"/>
      <c r="Z474" s="345"/>
      <c r="AA474" s="345"/>
      <c r="AB474" s="345"/>
      <c r="AC474" s="345"/>
      <c r="AD474" s="83"/>
    </row>
    <row r="475" spans="1:30" ht="18" customHeight="1">
      <c r="A475" s="90"/>
      <c r="B475" s="107"/>
      <c r="C475" s="108"/>
      <c r="D475" s="42"/>
      <c r="E475" s="43" t="s">
        <v>267</v>
      </c>
      <c r="F475" s="44" t="s">
        <v>260</v>
      </c>
      <c r="G475" s="170">
        <v>2</v>
      </c>
      <c r="H475" s="137">
        <v>30</v>
      </c>
      <c r="I475" s="156">
        <v>30</v>
      </c>
      <c r="J475" s="106">
        <v>40</v>
      </c>
      <c r="K475" s="87">
        <f t="shared" si="32"/>
        <v>1.2</v>
      </c>
      <c r="L475" s="87">
        <f t="shared" si="33"/>
        <v>1.2</v>
      </c>
      <c r="M475" s="46">
        <f t="shared" si="34"/>
        <v>63</v>
      </c>
      <c r="N475" s="345"/>
      <c r="O475" s="345"/>
      <c r="P475" s="345"/>
      <c r="Q475" s="345"/>
      <c r="R475" s="345"/>
      <c r="S475" s="345"/>
      <c r="T475" s="345"/>
      <c r="U475" s="345"/>
      <c r="V475" s="345"/>
      <c r="W475" s="345"/>
      <c r="X475" s="345"/>
      <c r="Y475" s="345"/>
      <c r="Z475" s="345"/>
      <c r="AA475" s="345"/>
      <c r="AB475" s="345"/>
      <c r="AC475" s="345"/>
      <c r="AD475" s="83"/>
    </row>
    <row r="476" spans="1:30" ht="18" customHeight="1">
      <c r="A476" s="90"/>
      <c r="B476" s="107"/>
      <c r="C476" s="108"/>
      <c r="D476" s="42"/>
      <c r="E476" s="43" t="s">
        <v>431</v>
      </c>
      <c r="F476" s="44" t="s">
        <v>260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32"/>
        <v>1.2</v>
      </c>
      <c r="L476" s="87">
        <f t="shared" si="33"/>
        <v>1.2</v>
      </c>
      <c r="M476" s="46">
        <f t="shared" si="34"/>
        <v>63</v>
      </c>
      <c r="N476" s="345"/>
      <c r="O476" s="345"/>
      <c r="P476" s="345"/>
      <c r="Q476" s="345"/>
      <c r="R476" s="345"/>
      <c r="S476" s="345"/>
      <c r="T476" s="345"/>
      <c r="U476" s="345"/>
      <c r="V476" s="345"/>
      <c r="W476" s="345"/>
      <c r="X476" s="345"/>
      <c r="Y476" s="345"/>
      <c r="Z476" s="345"/>
      <c r="AA476" s="345"/>
      <c r="AB476" s="345"/>
      <c r="AC476" s="345"/>
      <c r="AD476" s="83"/>
    </row>
    <row r="477" spans="1:30" ht="18" customHeight="1">
      <c r="A477" s="90"/>
      <c r="B477" s="107"/>
      <c r="C477" s="108"/>
      <c r="D477" s="42"/>
      <c r="E477" s="237" t="s">
        <v>393</v>
      </c>
      <c r="F477" s="238" t="s">
        <v>325</v>
      </c>
      <c r="G477" s="239">
        <v>2</v>
      </c>
      <c r="H477" s="240"/>
      <c r="I477" s="241"/>
      <c r="J477" s="242">
        <v>40</v>
      </c>
      <c r="K477" s="87">
        <f t="shared" si="32"/>
        <v>0</v>
      </c>
      <c r="L477" s="87">
        <f t="shared" si="33"/>
        <v>0</v>
      </c>
      <c r="M477" s="46">
        <f t="shared" si="34"/>
        <v>20</v>
      </c>
      <c r="N477" s="345"/>
      <c r="O477" s="345"/>
      <c r="P477" s="345"/>
      <c r="Q477" s="345"/>
      <c r="R477" s="345"/>
      <c r="S477" s="345"/>
      <c r="T477" s="345"/>
      <c r="U477" s="345"/>
      <c r="V477" s="345"/>
      <c r="W477" s="345"/>
      <c r="X477" s="345"/>
      <c r="Y477" s="345"/>
      <c r="Z477" s="345"/>
      <c r="AA477" s="345"/>
      <c r="AB477" s="345"/>
      <c r="AC477" s="345"/>
      <c r="AD477" s="83"/>
    </row>
    <row r="478" spans="1:30" s="225" customFormat="1" ht="18" customHeight="1">
      <c r="A478" s="121"/>
      <c r="B478" s="107"/>
      <c r="C478" s="108"/>
      <c r="D478" s="42"/>
      <c r="E478" s="43" t="s">
        <v>278</v>
      </c>
      <c r="F478" s="44" t="s">
        <v>320</v>
      </c>
      <c r="G478" s="170">
        <v>2</v>
      </c>
      <c r="H478" s="144">
        <v>30</v>
      </c>
      <c r="I478" s="157"/>
      <c r="J478" s="106">
        <v>40</v>
      </c>
      <c r="K478" s="87">
        <f t="shared" si="32"/>
        <v>1.2</v>
      </c>
      <c r="L478" s="87">
        <f t="shared" si="33"/>
        <v>0</v>
      </c>
      <c r="M478" s="46">
        <f t="shared" si="34"/>
        <v>36</v>
      </c>
      <c r="N478" s="360"/>
      <c r="O478" s="360"/>
      <c r="P478" s="360"/>
      <c r="Q478" s="360"/>
      <c r="R478" s="360"/>
      <c r="S478" s="360"/>
      <c r="T478" s="360"/>
      <c r="U478" s="360"/>
      <c r="V478" s="360"/>
      <c r="W478" s="360"/>
      <c r="X478" s="360"/>
      <c r="Y478" s="360"/>
      <c r="Z478" s="360"/>
      <c r="AA478" s="360"/>
      <c r="AB478" s="360"/>
      <c r="AC478" s="360"/>
      <c r="AD478" s="83"/>
    </row>
    <row r="479" spans="1:30" s="225" customFormat="1" ht="18" customHeight="1">
      <c r="A479" s="121"/>
      <c r="B479" s="107"/>
      <c r="C479" s="108"/>
      <c r="D479" s="42"/>
      <c r="E479" s="43" t="s">
        <v>507</v>
      </c>
      <c r="F479" s="44" t="s">
        <v>320</v>
      </c>
      <c r="G479" s="170">
        <v>2</v>
      </c>
      <c r="H479" s="144"/>
      <c r="I479" s="157">
        <v>30</v>
      </c>
      <c r="J479" s="106">
        <v>40</v>
      </c>
      <c r="K479" s="87">
        <f t="shared" si="32"/>
        <v>0</v>
      </c>
      <c r="L479" s="87">
        <f t="shared" si="33"/>
        <v>1.2</v>
      </c>
      <c r="M479" s="46">
        <f t="shared" si="34"/>
        <v>27</v>
      </c>
      <c r="N479" s="360"/>
      <c r="O479" s="360"/>
      <c r="P479" s="360"/>
      <c r="Q479" s="360"/>
      <c r="R479" s="360"/>
      <c r="S479" s="360"/>
      <c r="T479" s="360"/>
      <c r="U479" s="360"/>
      <c r="V479" s="360"/>
      <c r="W479" s="360"/>
      <c r="X479" s="360"/>
      <c r="Y479" s="360"/>
      <c r="Z479" s="360"/>
      <c r="AA479" s="360"/>
      <c r="AB479" s="360"/>
      <c r="AC479" s="360"/>
      <c r="AD479" s="83"/>
    </row>
    <row r="480" spans="1:30" s="225" customFormat="1" ht="18" customHeight="1">
      <c r="A480" s="121"/>
      <c r="B480" s="107"/>
      <c r="C480" s="108"/>
      <c r="D480" s="42"/>
      <c r="E480" s="43" t="s">
        <v>508</v>
      </c>
      <c r="F480" s="44" t="s">
        <v>320</v>
      </c>
      <c r="G480" s="170">
        <v>2</v>
      </c>
      <c r="H480" s="144"/>
      <c r="I480" s="157">
        <v>30</v>
      </c>
      <c r="J480" s="106">
        <v>40</v>
      </c>
      <c r="K480" s="87">
        <f t="shared" si="32"/>
        <v>0</v>
      </c>
      <c r="L480" s="87">
        <f t="shared" si="33"/>
        <v>1.2</v>
      </c>
      <c r="M480" s="46">
        <f t="shared" si="34"/>
        <v>27</v>
      </c>
      <c r="N480" s="360"/>
      <c r="O480" s="360"/>
      <c r="P480" s="360"/>
      <c r="Q480" s="360"/>
      <c r="R480" s="360"/>
      <c r="S480" s="360"/>
      <c r="T480" s="360"/>
      <c r="U480" s="360"/>
      <c r="V480" s="360"/>
      <c r="W480" s="360"/>
      <c r="X480" s="360"/>
      <c r="Y480" s="360"/>
      <c r="Z480" s="360"/>
      <c r="AA480" s="360"/>
      <c r="AB480" s="360"/>
      <c r="AC480" s="360"/>
      <c r="AD480" s="83"/>
    </row>
    <row r="481" spans="1:30" s="225" customFormat="1" ht="18" customHeight="1">
      <c r="A481" s="121"/>
      <c r="B481" s="107"/>
      <c r="C481" s="108"/>
      <c r="D481" s="42"/>
      <c r="E481" s="43" t="s">
        <v>278</v>
      </c>
      <c r="F481" s="44" t="s">
        <v>177</v>
      </c>
      <c r="G481" s="170">
        <v>2</v>
      </c>
      <c r="H481" s="144">
        <v>30</v>
      </c>
      <c r="I481" s="157">
        <v>30</v>
      </c>
      <c r="J481" s="106">
        <v>40</v>
      </c>
      <c r="K481" s="87">
        <f t="shared" si="32"/>
        <v>1.2</v>
      </c>
      <c r="L481" s="87">
        <f t="shared" si="33"/>
        <v>1.2</v>
      </c>
      <c r="M481" s="46">
        <f t="shared" si="34"/>
        <v>63</v>
      </c>
      <c r="N481" s="360"/>
      <c r="O481" s="360"/>
      <c r="P481" s="360"/>
      <c r="Q481" s="360"/>
      <c r="R481" s="360"/>
      <c r="S481" s="360"/>
      <c r="T481" s="360"/>
      <c r="U481" s="360"/>
      <c r="V481" s="360"/>
      <c r="W481" s="360"/>
      <c r="X481" s="360"/>
      <c r="Y481" s="360"/>
      <c r="Z481" s="360"/>
      <c r="AA481" s="360"/>
      <c r="AB481" s="360"/>
      <c r="AC481" s="360"/>
      <c r="AD481" s="83"/>
    </row>
    <row r="482" spans="1:30" ht="18" customHeight="1">
      <c r="A482" s="90"/>
      <c r="B482" s="107"/>
      <c r="C482" s="108"/>
      <c r="D482" s="42"/>
      <c r="E482" s="43" t="s">
        <v>278</v>
      </c>
      <c r="F482" s="44" t="s">
        <v>432</v>
      </c>
      <c r="G482" s="170">
        <v>2</v>
      </c>
      <c r="H482" s="144">
        <v>30</v>
      </c>
      <c r="I482" s="157">
        <v>30</v>
      </c>
      <c r="J482" s="106">
        <v>40</v>
      </c>
      <c r="K482" s="87">
        <f t="shared" si="32"/>
        <v>1.2</v>
      </c>
      <c r="L482" s="87">
        <f t="shared" si="33"/>
        <v>1.2</v>
      </c>
      <c r="M482" s="46">
        <f t="shared" si="34"/>
        <v>63</v>
      </c>
      <c r="N482" s="345"/>
      <c r="O482" s="345"/>
      <c r="P482" s="345"/>
      <c r="Q482" s="345"/>
      <c r="R482" s="345"/>
      <c r="S482" s="345"/>
      <c r="T482" s="345"/>
      <c r="U482" s="345"/>
      <c r="V482" s="345"/>
      <c r="W482" s="345"/>
      <c r="X482" s="345"/>
      <c r="Y482" s="345"/>
      <c r="Z482" s="345"/>
      <c r="AA482" s="345"/>
      <c r="AB482" s="345"/>
      <c r="AC482" s="345"/>
      <c r="AD482" s="83"/>
    </row>
    <row r="483" spans="1:30" ht="18" customHeight="1">
      <c r="A483" s="90"/>
      <c r="B483" s="107"/>
      <c r="C483" s="108"/>
      <c r="D483" s="42"/>
      <c r="E483" s="43" t="s">
        <v>278</v>
      </c>
      <c r="F483" s="44" t="s">
        <v>433</v>
      </c>
      <c r="G483" s="170">
        <v>2</v>
      </c>
      <c r="H483" s="144">
        <v>30</v>
      </c>
      <c r="I483" s="157">
        <v>30</v>
      </c>
      <c r="J483" s="106">
        <v>40</v>
      </c>
      <c r="K483" s="87">
        <f t="shared" si="32"/>
        <v>1.2</v>
      </c>
      <c r="L483" s="87">
        <f t="shared" si="33"/>
        <v>1.2</v>
      </c>
      <c r="M483" s="46">
        <f t="shared" si="34"/>
        <v>63</v>
      </c>
      <c r="N483" s="345"/>
      <c r="O483" s="345"/>
      <c r="P483" s="345"/>
      <c r="Q483" s="345"/>
      <c r="R483" s="345"/>
      <c r="S483" s="345"/>
      <c r="T483" s="345"/>
      <c r="U483" s="345"/>
      <c r="V483" s="345"/>
      <c r="W483" s="345"/>
      <c r="X483" s="345"/>
      <c r="Y483" s="345"/>
      <c r="Z483" s="345"/>
      <c r="AA483" s="345"/>
      <c r="AB483" s="345"/>
      <c r="AC483" s="345"/>
      <c r="AD483" s="83"/>
    </row>
    <row r="484" spans="1:30" ht="18" customHeight="1">
      <c r="A484" s="104">
        <v>24</v>
      </c>
      <c r="B484" s="60" t="s">
        <v>121</v>
      </c>
      <c r="C484" s="61" t="s">
        <v>122</v>
      </c>
      <c r="D484" s="42">
        <v>21100150001</v>
      </c>
      <c r="E484" s="43" t="s">
        <v>322</v>
      </c>
      <c r="F484" s="184" t="s">
        <v>324</v>
      </c>
      <c r="G484" s="111">
        <v>1</v>
      </c>
      <c r="H484" s="204">
        <v>4</v>
      </c>
      <c r="I484" s="204">
        <v>4</v>
      </c>
      <c r="J484" s="106">
        <v>32</v>
      </c>
      <c r="K484" s="87">
        <f t="shared" si="32"/>
        <v>1</v>
      </c>
      <c r="L484" s="87">
        <f t="shared" si="33"/>
        <v>1.1000000000000001</v>
      </c>
      <c r="M484" s="46">
        <f t="shared" si="34"/>
        <v>7.3</v>
      </c>
      <c r="N484" s="376">
        <f>67.5/15</f>
        <v>4.5</v>
      </c>
      <c r="O484" s="363"/>
      <c r="P484" s="361">
        <f>SUM(M484:M497)+N484+O484</f>
        <v>59.8</v>
      </c>
      <c r="Q484" s="363"/>
      <c r="R484" s="361">
        <v>41</v>
      </c>
      <c r="S484" s="367">
        <v>450</v>
      </c>
      <c r="T484" s="363">
        <v>450</v>
      </c>
      <c r="U484" s="367">
        <v>112</v>
      </c>
      <c r="V484" s="365">
        <v>112</v>
      </c>
      <c r="W484" s="367">
        <v>56</v>
      </c>
      <c r="X484" s="363">
        <v>56</v>
      </c>
      <c r="Y484" s="361">
        <f>ROUND((P484-T484),1)</f>
        <v>-390.2</v>
      </c>
      <c r="Z484" s="359">
        <f>IF(OR(SUM(V484:V497)="",SUM(Q484:Q497)=""),0,IF(OR(SUM(U484:U497)=320,SUM(V484:V497)&gt;0),ROUND((SUM(Q484:Q497)-SUM(V484:V497)),1),0))</f>
        <v>-112</v>
      </c>
      <c r="AA484" s="359">
        <f>IF(OR(SUM(X484:X497)="",SUM(R484:R497)=""),0,IF(OR(SUM(W484:W497)=160,SUM(X484:X497)&gt;0),ROUND((SUM(R484:R497)-SUM(X484:X497)),1),0))</f>
        <v>-15</v>
      </c>
      <c r="AB484" s="370"/>
      <c r="AC484" s="372">
        <f>SUM(Y484:AA497)</f>
        <v>-517.20000000000005</v>
      </c>
      <c r="AD484" s="83"/>
    </row>
    <row r="485" spans="1:30" ht="18" customHeight="1">
      <c r="A485" s="90"/>
      <c r="B485" s="107"/>
      <c r="C485" s="108"/>
      <c r="D485" s="42">
        <v>21100150002</v>
      </c>
      <c r="E485" s="43" t="s">
        <v>322</v>
      </c>
      <c r="F485" s="184" t="s">
        <v>325</v>
      </c>
      <c r="G485" s="141">
        <v>1</v>
      </c>
      <c r="H485" s="205">
        <v>6</v>
      </c>
      <c r="I485" s="205">
        <v>6</v>
      </c>
      <c r="J485" s="106">
        <v>28</v>
      </c>
      <c r="K485" s="87">
        <f t="shared" si="32"/>
        <v>1</v>
      </c>
      <c r="L485" s="87">
        <f t="shared" si="33"/>
        <v>1</v>
      </c>
      <c r="M485" s="46">
        <f t="shared" si="34"/>
        <v>10.5</v>
      </c>
      <c r="N485" s="345"/>
      <c r="O485" s="345"/>
      <c r="P485" s="345"/>
      <c r="Q485" s="345"/>
      <c r="R485" s="345"/>
      <c r="S485" s="345"/>
      <c r="T485" s="345"/>
      <c r="U485" s="345"/>
      <c r="V485" s="345"/>
      <c r="W485" s="345"/>
      <c r="X485" s="345"/>
      <c r="Y485" s="345"/>
      <c r="Z485" s="345"/>
      <c r="AA485" s="345"/>
      <c r="AB485" s="345"/>
      <c r="AC485" s="345"/>
      <c r="AD485" s="83"/>
    </row>
    <row r="486" spans="1:30" ht="18" customHeight="1">
      <c r="A486" s="90"/>
      <c r="B486" s="107"/>
      <c r="C486" s="108"/>
      <c r="D486" s="42">
        <v>41000010801</v>
      </c>
      <c r="E486" s="43" t="s">
        <v>322</v>
      </c>
      <c r="F486" s="184" t="s">
        <v>326</v>
      </c>
      <c r="G486" s="141">
        <v>1</v>
      </c>
      <c r="H486" s="205">
        <v>2</v>
      </c>
      <c r="I486" s="205">
        <v>4</v>
      </c>
      <c r="J486" s="106">
        <v>27</v>
      </c>
      <c r="K486" s="87">
        <f t="shared" si="32"/>
        <v>1</v>
      </c>
      <c r="L486" s="87">
        <f t="shared" si="33"/>
        <v>1</v>
      </c>
      <c r="M486" s="46">
        <f t="shared" si="34"/>
        <v>5</v>
      </c>
      <c r="N486" s="345"/>
      <c r="O486" s="345"/>
      <c r="P486" s="345"/>
      <c r="Q486" s="345"/>
      <c r="R486" s="345"/>
      <c r="S486" s="345"/>
      <c r="T486" s="345"/>
      <c r="U486" s="345"/>
      <c r="V486" s="345"/>
      <c r="W486" s="345"/>
      <c r="X486" s="345"/>
      <c r="Y486" s="345"/>
      <c r="Z486" s="345"/>
      <c r="AA486" s="345"/>
      <c r="AB486" s="345"/>
      <c r="AC486" s="345"/>
      <c r="AD486" s="83"/>
    </row>
    <row r="487" spans="1:30" ht="18" customHeight="1">
      <c r="A487" s="90"/>
      <c r="B487" s="107"/>
      <c r="C487" s="108"/>
      <c r="D487" s="42">
        <v>21100149801</v>
      </c>
      <c r="E487" s="43" t="s">
        <v>334</v>
      </c>
      <c r="F487" s="184" t="s">
        <v>169</v>
      </c>
      <c r="G487" s="141">
        <v>1</v>
      </c>
      <c r="H487" s="205">
        <v>4</v>
      </c>
      <c r="I487" s="205">
        <v>4</v>
      </c>
      <c r="J487" s="106">
        <v>37</v>
      </c>
      <c r="K487" s="87">
        <f t="shared" si="32"/>
        <v>1.2</v>
      </c>
      <c r="L487" s="87">
        <f t="shared" si="33"/>
        <v>1.2</v>
      </c>
      <c r="M487" s="46">
        <f t="shared" si="34"/>
        <v>8.4</v>
      </c>
      <c r="N487" s="345"/>
      <c r="O487" s="345"/>
      <c r="P487" s="345"/>
      <c r="Q487" s="345"/>
      <c r="R487" s="345"/>
      <c r="S487" s="345"/>
      <c r="T487" s="345"/>
      <c r="U487" s="345"/>
      <c r="V487" s="345"/>
      <c r="W487" s="345"/>
      <c r="X487" s="345"/>
      <c r="Y487" s="345"/>
      <c r="Z487" s="345"/>
      <c r="AA487" s="345"/>
      <c r="AB487" s="345"/>
      <c r="AC487" s="345"/>
      <c r="AD487" s="83"/>
    </row>
    <row r="488" spans="1:30" ht="18" customHeight="1">
      <c r="A488" s="90"/>
      <c r="B488" s="107"/>
      <c r="C488" s="108"/>
      <c r="D488" s="42">
        <v>21100149802</v>
      </c>
      <c r="E488" s="43" t="s">
        <v>334</v>
      </c>
      <c r="F488" s="184" t="s">
        <v>170</v>
      </c>
      <c r="G488" s="141">
        <v>1</v>
      </c>
      <c r="H488" s="205">
        <v>4</v>
      </c>
      <c r="I488" s="205">
        <v>4</v>
      </c>
      <c r="J488" s="106">
        <v>33</v>
      </c>
      <c r="K488" s="87">
        <f t="shared" si="32"/>
        <v>1</v>
      </c>
      <c r="L488" s="87">
        <f t="shared" si="33"/>
        <v>1.1000000000000001</v>
      </c>
      <c r="M488" s="46">
        <f t="shared" si="34"/>
        <v>7.3</v>
      </c>
      <c r="N488" s="345"/>
      <c r="O488" s="345"/>
      <c r="P488" s="345"/>
      <c r="Q488" s="345"/>
      <c r="R488" s="345"/>
      <c r="S488" s="345"/>
      <c r="T488" s="345"/>
      <c r="U488" s="345"/>
      <c r="V488" s="345"/>
      <c r="W488" s="345"/>
      <c r="X488" s="345"/>
      <c r="Y488" s="345"/>
      <c r="Z488" s="345"/>
      <c r="AA488" s="345"/>
      <c r="AB488" s="345"/>
      <c r="AC488" s="345"/>
      <c r="AD488" s="83"/>
    </row>
    <row r="489" spans="1:30" ht="18" customHeight="1">
      <c r="A489" s="90"/>
      <c r="B489" s="107"/>
      <c r="C489" s="108"/>
      <c r="D489" s="42" t="s">
        <v>311</v>
      </c>
      <c r="E489" s="43" t="s">
        <v>328</v>
      </c>
      <c r="F489" s="44" t="s">
        <v>216</v>
      </c>
      <c r="G489" s="141">
        <v>1</v>
      </c>
      <c r="H489" s="205">
        <v>2</v>
      </c>
      <c r="I489" s="205"/>
      <c r="J489" s="106">
        <v>22</v>
      </c>
      <c r="K489" s="87">
        <f t="shared" si="32"/>
        <v>0</v>
      </c>
      <c r="L489" s="87">
        <f t="shared" si="33"/>
        <v>0</v>
      </c>
      <c r="M489" s="46">
        <f t="shared" si="34"/>
        <v>0</v>
      </c>
      <c r="N489" s="345"/>
      <c r="O489" s="345"/>
      <c r="P489" s="345"/>
      <c r="Q489" s="345"/>
      <c r="R489" s="345"/>
      <c r="S489" s="345"/>
      <c r="T489" s="345"/>
      <c r="U489" s="345"/>
      <c r="V489" s="345"/>
      <c r="W489" s="345"/>
      <c r="X489" s="345"/>
      <c r="Y489" s="345"/>
      <c r="Z489" s="345"/>
      <c r="AA489" s="345"/>
      <c r="AB489" s="345"/>
      <c r="AC489" s="345"/>
      <c r="AD489" s="83"/>
    </row>
    <row r="490" spans="1:30" ht="20.25" customHeight="1">
      <c r="A490" s="90"/>
      <c r="B490" s="107"/>
      <c r="C490" s="108"/>
      <c r="D490" s="42">
        <v>71400135502</v>
      </c>
      <c r="E490" s="43" t="s">
        <v>335</v>
      </c>
      <c r="F490" s="44" t="s">
        <v>177</v>
      </c>
      <c r="G490" s="141">
        <v>1</v>
      </c>
      <c r="H490" s="205">
        <v>8</v>
      </c>
      <c r="I490" s="205">
        <v>8</v>
      </c>
      <c r="J490" s="106">
        <v>40</v>
      </c>
      <c r="K490" s="87">
        <f t="shared" si="32"/>
        <v>1.2</v>
      </c>
      <c r="L490" s="87">
        <f t="shared" si="33"/>
        <v>1.2</v>
      </c>
      <c r="M490" s="46">
        <f t="shared" si="34"/>
        <v>16.8</v>
      </c>
      <c r="N490" s="345"/>
      <c r="O490" s="345"/>
      <c r="P490" s="345"/>
      <c r="Q490" s="345"/>
      <c r="R490" s="345"/>
      <c r="S490" s="345"/>
      <c r="T490" s="345"/>
      <c r="U490" s="345"/>
      <c r="V490" s="345"/>
      <c r="W490" s="345"/>
      <c r="X490" s="345"/>
      <c r="Y490" s="345"/>
      <c r="Z490" s="345"/>
      <c r="AA490" s="345"/>
      <c r="AB490" s="345"/>
      <c r="AC490" s="345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32"/>
        <v>0</v>
      </c>
      <c r="L491" s="87">
        <f t="shared" si="33"/>
        <v>0</v>
      </c>
      <c r="M491" s="46">
        <f t="shared" si="34"/>
        <v>0</v>
      </c>
      <c r="N491" s="345"/>
      <c r="O491" s="345"/>
      <c r="P491" s="345"/>
      <c r="Q491" s="345"/>
      <c r="R491" s="345"/>
      <c r="S491" s="345"/>
      <c r="T491" s="345"/>
      <c r="U491" s="345"/>
      <c r="V491" s="345"/>
      <c r="W491" s="345"/>
      <c r="X491" s="345"/>
      <c r="Y491" s="345"/>
      <c r="Z491" s="345"/>
      <c r="AA491" s="345"/>
      <c r="AB491" s="345"/>
      <c r="AC491" s="345"/>
      <c r="AD491" s="83"/>
    </row>
    <row r="492" spans="1:30" ht="18" hidden="1" customHeight="1">
      <c r="A492" s="90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32"/>
        <v>0</v>
      </c>
      <c r="L492" s="87">
        <f t="shared" si="33"/>
        <v>0</v>
      </c>
      <c r="M492" s="46">
        <f t="shared" si="34"/>
        <v>0</v>
      </c>
      <c r="N492" s="345"/>
      <c r="O492" s="345"/>
      <c r="P492" s="345"/>
      <c r="Q492" s="345"/>
      <c r="R492" s="345"/>
      <c r="S492" s="345"/>
      <c r="T492" s="345"/>
      <c r="U492" s="345"/>
      <c r="V492" s="345"/>
      <c r="W492" s="345"/>
      <c r="X492" s="345"/>
      <c r="Y492" s="345"/>
      <c r="Z492" s="345"/>
      <c r="AA492" s="345"/>
      <c r="AB492" s="345"/>
      <c r="AC492" s="345"/>
      <c r="AD492" s="83"/>
    </row>
    <row r="493" spans="1:30" ht="18" hidden="1" customHeight="1">
      <c r="A493" s="121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32"/>
        <v>0</v>
      </c>
      <c r="L493" s="87">
        <f t="shared" si="33"/>
        <v>0</v>
      </c>
      <c r="M493" s="46">
        <f t="shared" si="34"/>
        <v>0</v>
      </c>
      <c r="N493" s="360"/>
      <c r="O493" s="360"/>
      <c r="P493" s="360"/>
      <c r="Q493" s="360"/>
      <c r="R493" s="360"/>
      <c r="S493" s="360"/>
      <c r="T493" s="360"/>
      <c r="U493" s="360"/>
      <c r="V493" s="360"/>
      <c r="W493" s="360"/>
      <c r="X493" s="360"/>
      <c r="Y493" s="360"/>
      <c r="Z493" s="360"/>
      <c r="AA493" s="360"/>
      <c r="AB493" s="360"/>
      <c r="AC493" s="360"/>
      <c r="AD493" s="83"/>
    </row>
    <row r="494" spans="1:30" ht="18" hidden="1" customHeight="1">
      <c r="A494" s="121"/>
      <c r="B494" s="107"/>
      <c r="C494" s="108"/>
      <c r="D494" s="42"/>
      <c r="E494" s="43"/>
      <c r="F494" s="44"/>
      <c r="G494" s="141"/>
      <c r="H494" s="142"/>
      <c r="I494" s="142"/>
      <c r="J494" s="106"/>
      <c r="K494" s="87">
        <f t="shared" si="32"/>
        <v>0</v>
      </c>
      <c r="L494" s="87">
        <f t="shared" si="33"/>
        <v>0</v>
      </c>
      <c r="M494" s="46">
        <f t="shared" si="34"/>
        <v>0</v>
      </c>
      <c r="N494" s="360"/>
      <c r="O494" s="360"/>
      <c r="P494" s="360"/>
      <c r="Q494" s="360"/>
      <c r="R494" s="360"/>
      <c r="S494" s="360"/>
      <c r="T494" s="360"/>
      <c r="U494" s="360"/>
      <c r="V494" s="360"/>
      <c r="W494" s="360"/>
      <c r="X494" s="360"/>
      <c r="Y494" s="360"/>
      <c r="Z494" s="360"/>
      <c r="AA494" s="360"/>
      <c r="AB494" s="360"/>
      <c r="AC494" s="360"/>
      <c r="AD494" s="83"/>
    </row>
    <row r="495" spans="1:30" ht="18" hidden="1" customHeight="1">
      <c r="A495" s="90"/>
      <c r="B495" s="107"/>
      <c r="C495" s="108"/>
      <c r="D495" s="42"/>
      <c r="E495" s="43"/>
      <c r="F495" s="44"/>
      <c r="G495" s="141"/>
      <c r="H495" s="142"/>
      <c r="I495" s="142"/>
      <c r="J495" s="106"/>
      <c r="K495" s="87">
        <f t="shared" si="32"/>
        <v>0</v>
      </c>
      <c r="L495" s="87">
        <f t="shared" si="33"/>
        <v>0</v>
      </c>
      <c r="M495" s="46">
        <f t="shared" si="34"/>
        <v>0</v>
      </c>
      <c r="N495" s="345"/>
      <c r="O495" s="345"/>
      <c r="P495" s="345"/>
      <c r="Q495" s="345"/>
      <c r="R495" s="345"/>
      <c r="S495" s="345"/>
      <c r="T495" s="345"/>
      <c r="U495" s="345"/>
      <c r="V495" s="345"/>
      <c r="W495" s="345"/>
      <c r="X495" s="345"/>
      <c r="Y495" s="345"/>
      <c r="Z495" s="345"/>
      <c r="AA495" s="345"/>
      <c r="AB495" s="345"/>
      <c r="AC495" s="345"/>
      <c r="AD495" s="83"/>
    </row>
    <row r="496" spans="1:30" ht="18" hidden="1" customHeight="1">
      <c r="A496" s="121"/>
      <c r="B496" s="107"/>
      <c r="C496" s="108"/>
      <c r="D496" s="42"/>
      <c r="E496" s="43"/>
      <c r="F496" s="44"/>
      <c r="G496" s="141"/>
      <c r="H496" s="142"/>
      <c r="I496" s="142"/>
      <c r="J496" s="106"/>
      <c r="K496" s="87">
        <f t="shared" si="32"/>
        <v>0</v>
      </c>
      <c r="L496" s="87">
        <f t="shared" si="33"/>
        <v>0</v>
      </c>
      <c r="M496" s="46">
        <f t="shared" si="34"/>
        <v>0</v>
      </c>
      <c r="N496" s="360"/>
      <c r="O496" s="360"/>
      <c r="P496" s="360"/>
      <c r="Q496" s="360"/>
      <c r="R496" s="360"/>
      <c r="S496" s="360"/>
      <c r="T496" s="360"/>
      <c r="U496" s="360"/>
      <c r="V496" s="360"/>
      <c r="W496" s="360"/>
      <c r="X496" s="360"/>
      <c r="Y496" s="360"/>
      <c r="Z496" s="360"/>
      <c r="AA496" s="360"/>
      <c r="AB496" s="360"/>
      <c r="AC496" s="360"/>
      <c r="AD496" s="83"/>
    </row>
    <row r="497" spans="1:30" ht="18" hidden="1" customHeight="1">
      <c r="A497" s="90"/>
      <c r="B497" s="107"/>
      <c r="C497" s="108"/>
      <c r="D497" s="42"/>
      <c r="E497" s="43"/>
      <c r="F497" s="44"/>
      <c r="G497" s="170"/>
      <c r="H497" s="144"/>
      <c r="I497" s="157"/>
      <c r="J497" s="106"/>
      <c r="K497" s="87">
        <f t="shared" si="32"/>
        <v>0</v>
      </c>
      <c r="L497" s="87">
        <f t="shared" si="33"/>
        <v>0</v>
      </c>
      <c r="M497" s="46">
        <f t="shared" si="34"/>
        <v>0</v>
      </c>
      <c r="N497" s="345"/>
      <c r="O497" s="345"/>
      <c r="P497" s="345"/>
      <c r="Q497" s="345"/>
      <c r="R497" s="345"/>
      <c r="S497" s="345"/>
      <c r="T497" s="345"/>
      <c r="U497" s="345"/>
      <c r="V497" s="345"/>
      <c r="W497" s="345"/>
      <c r="X497" s="345"/>
      <c r="Y497" s="345"/>
      <c r="Z497" s="345"/>
      <c r="AA497" s="345"/>
      <c r="AB497" s="345"/>
      <c r="AC497" s="345"/>
      <c r="AD497" s="83"/>
    </row>
    <row r="498" spans="1:30" ht="18" customHeight="1">
      <c r="A498" s="104">
        <v>25</v>
      </c>
      <c r="B498" s="60" t="s">
        <v>123</v>
      </c>
      <c r="C498" s="61" t="s">
        <v>124</v>
      </c>
      <c r="D498" s="42">
        <v>21100150701</v>
      </c>
      <c r="E498" s="43" t="s">
        <v>148</v>
      </c>
      <c r="F498" s="74" t="s">
        <v>149</v>
      </c>
      <c r="G498" s="141">
        <v>1</v>
      </c>
      <c r="H498" s="205">
        <v>30</v>
      </c>
      <c r="I498" s="205">
        <v>30</v>
      </c>
      <c r="J498" s="106">
        <v>22</v>
      </c>
      <c r="K498" s="87">
        <f t="shared" si="32"/>
        <v>1</v>
      </c>
      <c r="L498" s="87">
        <f t="shared" si="33"/>
        <v>1</v>
      </c>
      <c r="M498" s="46">
        <f t="shared" si="34"/>
        <v>52.5</v>
      </c>
      <c r="N498" s="376">
        <v>67.5</v>
      </c>
      <c r="O498" s="363"/>
      <c r="P498" s="361">
        <f>SUM(M498:M521)+N498+O498</f>
        <v>1312.6</v>
      </c>
      <c r="Q498" s="363">
        <v>0</v>
      </c>
      <c r="R498" s="361">
        <v>21</v>
      </c>
      <c r="S498" s="367">
        <v>450</v>
      </c>
      <c r="T498" s="363">
        <v>450</v>
      </c>
      <c r="U498" s="367">
        <v>112</v>
      </c>
      <c r="V498" s="365">
        <v>112</v>
      </c>
      <c r="W498" s="367">
        <v>56</v>
      </c>
      <c r="X498" s="363">
        <v>56</v>
      </c>
      <c r="Y498" s="361">
        <f>ROUND((P498-T498),1)</f>
        <v>862.6</v>
      </c>
      <c r="Z498" s="359">
        <f>IF(OR(SUM(V498:V521)="",SUM(Q498:Q521)=""),0,IF(OR(SUM(U498:U521)=320,SUM(V498:V521)&gt;0),ROUND((SUM(Q498:Q521)-SUM(V498:V521)),1),0))</f>
        <v>-112</v>
      </c>
      <c r="AA498" s="359">
        <f>IF(OR(SUM(X498:X521)="",SUM(R498:R521)=""),0,IF(OR(SUM(W498:W521)=160,SUM(X498:X521)&gt;0),ROUND((SUM(R498:R521)-SUM(X498:X521)),1),0))</f>
        <v>-35</v>
      </c>
      <c r="AB498" s="370"/>
      <c r="AC498" s="372">
        <f>SUM(Y498:AA521)</f>
        <v>715.6</v>
      </c>
      <c r="AD498" s="83"/>
    </row>
    <row r="499" spans="1:30" ht="18" customHeight="1">
      <c r="A499" s="90"/>
      <c r="B499" s="107"/>
      <c r="C499" s="108"/>
      <c r="D499" s="42">
        <v>21100148201</v>
      </c>
      <c r="E499" s="43" t="s">
        <v>150</v>
      </c>
      <c r="F499" s="44" t="s">
        <v>149</v>
      </c>
      <c r="G499" s="139">
        <v>1</v>
      </c>
      <c r="H499" s="205">
        <v>30</v>
      </c>
      <c r="I499" s="205">
        <v>30</v>
      </c>
      <c r="J499" s="106">
        <v>22</v>
      </c>
      <c r="K499" s="87">
        <f t="shared" si="32"/>
        <v>1</v>
      </c>
      <c r="L499" s="87">
        <f t="shared" si="33"/>
        <v>1</v>
      </c>
      <c r="M499" s="46">
        <f t="shared" si="34"/>
        <v>52.5</v>
      </c>
      <c r="N499" s="345"/>
      <c r="O499" s="345"/>
      <c r="P499" s="345"/>
      <c r="Q499" s="345"/>
      <c r="R499" s="345"/>
      <c r="S499" s="345"/>
      <c r="T499" s="345"/>
      <c r="U499" s="345"/>
      <c r="V499" s="345"/>
      <c r="W499" s="345"/>
      <c r="X499" s="345"/>
      <c r="Y499" s="345"/>
      <c r="Z499" s="345"/>
      <c r="AA499" s="345"/>
      <c r="AB499" s="345"/>
      <c r="AC499" s="345"/>
      <c r="AD499" s="83"/>
    </row>
    <row r="500" spans="1:30" ht="18" customHeight="1">
      <c r="A500" s="90"/>
      <c r="B500" s="107"/>
      <c r="C500" s="108"/>
      <c r="D500" s="42" t="s">
        <v>151</v>
      </c>
      <c r="E500" s="43" t="s">
        <v>150</v>
      </c>
      <c r="F500" s="44" t="s">
        <v>342</v>
      </c>
      <c r="G500" s="139">
        <v>1</v>
      </c>
      <c r="H500" s="205">
        <v>30</v>
      </c>
      <c r="I500" s="205">
        <v>30</v>
      </c>
      <c r="J500" s="106">
        <v>43</v>
      </c>
      <c r="K500" s="87">
        <f t="shared" si="32"/>
        <v>1.2</v>
      </c>
      <c r="L500" s="87">
        <f t="shared" si="33"/>
        <v>1.2</v>
      </c>
      <c r="M500" s="46">
        <f t="shared" si="34"/>
        <v>63</v>
      </c>
      <c r="N500" s="345"/>
      <c r="O500" s="345"/>
      <c r="P500" s="345"/>
      <c r="Q500" s="345"/>
      <c r="R500" s="345"/>
      <c r="S500" s="345"/>
      <c r="T500" s="345"/>
      <c r="U500" s="345"/>
      <c r="V500" s="345"/>
      <c r="W500" s="345"/>
      <c r="X500" s="345"/>
      <c r="Y500" s="345"/>
      <c r="Z500" s="345"/>
      <c r="AA500" s="345"/>
      <c r="AB500" s="345"/>
      <c r="AC500" s="345"/>
      <c r="AD500" s="83"/>
    </row>
    <row r="501" spans="1:30" ht="18" customHeight="1">
      <c r="A501" s="90"/>
      <c r="B501" s="107"/>
      <c r="C501" s="108"/>
      <c r="D501" s="42" t="s">
        <v>152</v>
      </c>
      <c r="E501" s="43" t="s">
        <v>153</v>
      </c>
      <c r="F501" s="44" t="s">
        <v>149</v>
      </c>
      <c r="G501" s="139">
        <v>1</v>
      </c>
      <c r="H501" s="205">
        <v>30</v>
      </c>
      <c r="I501" s="205">
        <v>30</v>
      </c>
      <c r="J501" s="106">
        <v>22</v>
      </c>
      <c r="K501" s="87">
        <f t="shared" si="32"/>
        <v>1</v>
      </c>
      <c r="L501" s="87">
        <f t="shared" si="33"/>
        <v>1</v>
      </c>
      <c r="M501" s="46">
        <f t="shared" si="34"/>
        <v>52.5</v>
      </c>
      <c r="N501" s="345"/>
      <c r="O501" s="345"/>
      <c r="P501" s="345"/>
      <c r="Q501" s="345"/>
      <c r="R501" s="345"/>
      <c r="S501" s="345"/>
      <c r="T501" s="345"/>
      <c r="U501" s="345"/>
      <c r="V501" s="345"/>
      <c r="W501" s="345"/>
      <c r="X501" s="345"/>
      <c r="Y501" s="345"/>
      <c r="Z501" s="345"/>
      <c r="AA501" s="345"/>
      <c r="AB501" s="345"/>
      <c r="AC501" s="345"/>
      <c r="AD501" s="83"/>
    </row>
    <row r="502" spans="1:30" ht="18" customHeight="1">
      <c r="A502" s="90"/>
      <c r="B502" s="107"/>
      <c r="C502" s="108"/>
      <c r="D502" s="42" t="s">
        <v>154</v>
      </c>
      <c r="E502" s="43" t="s">
        <v>155</v>
      </c>
      <c r="F502" s="44" t="s">
        <v>156</v>
      </c>
      <c r="G502" s="139">
        <v>1</v>
      </c>
      <c r="H502" s="205">
        <v>35</v>
      </c>
      <c r="I502" s="205"/>
      <c r="J502" s="106">
        <v>70</v>
      </c>
      <c r="K502" s="87">
        <f t="shared" si="32"/>
        <v>1.3</v>
      </c>
      <c r="L502" s="87">
        <f t="shared" si="33"/>
        <v>0</v>
      </c>
      <c r="M502" s="46">
        <f t="shared" si="34"/>
        <v>45.5</v>
      </c>
      <c r="N502" s="345"/>
      <c r="O502" s="345"/>
      <c r="P502" s="345"/>
      <c r="Q502" s="345"/>
      <c r="R502" s="345"/>
      <c r="S502" s="345"/>
      <c r="T502" s="345"/>
      <c r="U502" s="345"/>
      <c r="V502" s="345"/>
      <c r="W502" s="345"/>
      <c r="X502" s="345"/>
      <c r="Y502" s="345"/>
      <c r="Z502" s="345"/>
      <c r="AA502" s="345"/>
      <c r="AB502" s="345"/>
      <c r="AC502" s="345"/>
      <c r="AD502" s="83"/>
    </row>
    <row r="503" spans="1:30" ht="18" customHeight="1">
      <c r="A503" s="90"/>
      <c r="B503" s="107"/>
      <c r="C503" s="108"/>
      <c r="D503" s="42" t="s">
        <v>154</v>
      </c>
      <c r="E503" s="43" t="s">
        <v>155</v>
      </c>
      <c r="F503" s="44" t="s">
        <v>156</v>
      </c>
      <c r="G503" s="139">
        <v>1</v>
      </c>
      <c r="H503" s="205"/>
      <c r="I503" s="205">
        <v>55</v>
      </c>
      <c r="J503" s="106">
        <v>35</v>
      </c>
      <c r="K503" s="87">
        <f t="shared" si="32"/>
        <v>0</v>
      </c>
      <c r="L503" s="87">
        <f t="shared" si="33"/>
        <v>1.1000000000000001</v>
      </c>
      <c r="M503" s="46">
        <f t="shared" si="34"/>
        <v>45.4</v>
      </c>
      <c r="N503" s="345"/>
      <c r="O503" s="345"/>
      <c r="P503" s="345"/>
      <c r="Q503" s="345"/>
      <c r="R503" s="345"/>
      <c r="S503" s="345"/>
      <c r="T503" s="345"/>
      <c r="U503" s="345"/>
      <c r="V503" s="345"/>
      <c r="W503" s="345"/>
      <c r="X503" s="345"/>
      <c r="Y503" s="345"/>
      <c r="Z503" s="345"/>
      <c r="AA503" s="345"/>
      <c r="AB503" s="345"/>
      <c r="AC503" s="345"/>
      <c r="AD503" s="83"/>
    </row>
    <row r="504" spans="1:30" ht="18" customHeight="1">
      <c r="A504" s="90"/>
      <c r="B504" s="107"/>
      <c r="C504" s="108"/>
      <c r="D504" s="42" t="s">
        <v>154</v>
      </c>
      <c r="E504" s="43" t="s">
        <v>155</v>
      </c>
      <c r="F504" s="44" t="s">
        <v>156</v>
      </c>
      <c r="G504" s="139">
        <v>1</v>
      </c>
      <c r="H504" s="205"/>
      <c r="I504" s="205">
        <v>55</v>
      </c>
      <c r="J504" s="106">
        <v>35</v>
      </c>
      <c r="K504" s="87">
        <f t="shared" si="32"/>
        <v>0</v>
      </c>
      <c r="L504" s="87">
        <f t="shared" si="33"/>
        <v>1.1000000000000001</v>
      </c>
      <c r="M504" s="46">
        <f t="shared" si="34"/>
        <v>45.4</v>
      </c>
      <c r="N504" s="345"/>
      <c r="O504" s="345"/>
      <c r="P504" s="345"/>
      <c r="Q504" s="345"/>
      <c r="R504" s="345"/>
      <c r="S504" s="345"/>
      <c r="T504" s="345"/>
      <c r="U504" s="345"/>
      <c r="V504" s="345"/>
      <c r="W504" s="345"/>
      <c r="X504" s="345"/>
      <c r="Y504" s="345"/>
      <c r="Z504" s="345"/>
      <c r="AA504" s="345"/>
      <c r="AB504" s="345"/>
      <c r="AC504" s="345"/>
      <c r="AD504" s="83"/>
    </row>
    <row r="505" spans="1:30" ht="18" customHeight="1">
      <c r="A505" s="90"/>
      <c r="B505" s="107"/>
      <c r="C505" s="108"/>
      <c r="D505" s="42" t="s">
        <v>157</v>
      </c>
      <c r="E505" s="43" t="s">
        <v>158</v>
      </c>
      <c r="F505" s="44" t="s">
        <v>159</v>
      </c>
      <c r="G505" s="139">
        <v>1</v>
      </c>
      <c r="H505" s="205">
        <v>45</v>
      </c>
      <c r="I505" s="205">
        <v>30</v>
      </c>
      <c r="J505" s="106">
        <v>32</v>
      </c>
      <c r="K505" s="87">
        <f t="shared" si="32"/>
        <v>1</v>
      </c>
      <c r="L505" s="87">
        <f t="shared" si="33"/>
        <v>1.1000000000000001</v>
      </c>
      <c r="M505" s="46">
        <f t="shared" si="34"/>
        <v>69.8</v>
      </c>
      <c r="N505" s="345"/>
      <c r="O505" s="345"/>
      <c r="P505" s="345"/>
      <c r="Q505" s="345"/>
      <c r="R505" s="345"/>
      <c r="S505" s="345"/>
      <c r="T505" s="345"/>
      <c r="U505" s="345"/>
      <c r="V505" s="345"/>
      <c r="W505" s="345"/>
      <c r="X505" s="345"/>
      <c r="Y505" s="345"/>
      <c r="Z505" s="345"/>
      <c r="AA505" s="345"/>
      <c r="AB505" s="345"/>
      <c r="AC505" s="345"/>
      <c r="AD505" s="83"/>
    </row>
    <row r="506" spans="1:30" ht="18" customHeight="1">
      <c r="A506" s="90"/>
      <c r="B506" s="107"/>
      <c r="C506" s="108"/>
      <c r="D506" s="42" t="s">
        <v>160</v>
      </c>
      <c r="E506" s="43" t="s">
        <v>161</v>
      </c>
      <c r="F506" s="44" t="s">
        <v>162</v>
      </c>
      <c r="G506" s="139">
        <v>1</v>
      </c>
      <c r="H506" s="205">
        <v>30</v>
      </c>
      <c r="I506" s="205">
        <v>60</v>
      </c>
      <c r="J506" s="106">
        <v>40</v>
      </c>
      <c r="K506" s="87">
        <f t="shared" si="32"/>
        <v>1.2</v>
      </c>
      <c r="L506" s="87">
        <f t="shared" si="33"/>
        <v>1.2</v>
      </c>
      <c r="M506" s="46">
        <f t="shared" si="34"/>
        <v>90</v>
      </c>
      <c r="N506" s="345"/>
      <c r="O506" s="345"/>
      <c r="P506" s="345"/>
      <c r="Q506" s="345"/>
      <c r="R506" s="345"/>
      <c r="S506" s="345"/>
      <c r="T506" s="345"/>
      <c r="U506" s="345"/>
      <c r="V506" s="345"/>
      <c r="W506" s="345"/>
      <c r="X506" s="345"/>
      <c r="Y506" s="345"/>
      <c r="Z506" s="345"/>
      <c r="AA506" s="345"/>
      <c r="AB506" s="345"/>
      <c r="AC506" s="345"/>
      <c r="AD506" s="83"/>
    </row>
    <row r="507" spans="1:30" ht="18" customHeight="1">
      <c r="A507" s="90"/>
      <c r="B507" s="107"/>
      <c r="C507" s="108"/>
      <c r="D507" s="42"/>
      <c r="E507" s="43" t="s">
        <v>153</v>
      </c>
      <c r="F507" s="44" t="s">
        <v>163</v>
      </c>
      <c r="G507" s="139">
        <v>1</v>
      </c>
      <c r="H507" s="205">
        <v>45</v>
      </c>
      <c r="I507" s="205">
        <v>30</v>
      </c>
      <c r="J507" s="106">
        <v>40</v>
      </c>
      <c r="K507" s="87">
        <f t="shared" si="32"/>
        <v>1.2</v>
      </c>
      <c r="L507" s="87">
        <f t="shared" si="33"/>
        <v>1.2</v>
      </c>
      <c r="M507" s="46">
        <f t="shared" si="34"/>
        <v>81</v>
      </c>
      <c r="N507" s="345"/>
      <c r="O507" s="345"/>
      <c r="P507" s="345"/>
      <c r="Q507" s="345"/>
      <c r="R507" s="345"/>
      <c r="S507" s="345"/>
      <c r="T507" s="345"/>
      <c r="U507" s="345"/>
      <c r="V507" s="345"/>
      <c r="W507" s="345"/>
      <c r="X507" s="345"/>
      <c r="Y507" s="345"/>
      <c r="Z507" s="345"/>
      <c r="AA507" s="345"/>
      <c r="AB507" s="345"/>
      <c r="AC507" s="345"/>
      <c r="AD507" s="83"/>
    </row>
    <row r="508" spans="1:30" ht="18" customHeight="1">
      <c r="A508" s="90"/>
      <c r="B508" s="63"/>
      <c r="C508" s="108"/>
      <c r="D508" s="42"/>
      <c r="E508" s="127" t="s">
        <v>173</v>
      </c>
      <c r="F508" s="44" t="s">
        <v>260</v>
      </c>
      <c r="G508" s="139"/>
      <c r="H508" s="137"/>
      <c r="I508" s="156"/>
      <c r="J508" s="106"/>
      <c r="K508" s="87">
        <f t="shared" si="32"/>
        <v>0</v>
      </c>
      <c r="L508" s="87">
        <f t="shared" si="33"/>
        <v>0</v>
      </c>
      <c r="M508" s="46">
        <f t="shared" si="34"/>
        <v>0</v>
      </c>
      <c r="N508" s="345"/>
      <c r="O508" s="345"/>
      <c r="P508" s="345"/>
      <c r="Q508" s="345"/>
      <c r="R508" s="345"/>
      <c r="S508" s="345"/>
      <c r="T508" s="345"/>
      <c r="U508" s="345"/>
      <c r="V508" s="345"/>
      <c r="W508" s="345"/>
      <c r="X508" s="345"/>
      <c r="Y508" s="345"/>
      <c r="Z508" s="345"/>
      <c r="AA508" s="345"/>
      <c r="AB508" s="345"/>
      <c r="AC508" s="345"/>
      <c r="AD508" s="83"/>
    </row>
    <row r="509" spans="1:30" ht="18" customHeight="1">
      <c r="A509" s="90"/>
      <c r="B509" s="107"/>
      <c r="C509" s="108"/>
      <c r="D509" s="42"/>
      <c r="E509" s="207" t="s">
        <v>190</v>
      </c>
      <c r="F509" s="208" t="s">
        <v>68</v>
      </c>
      <c r="G509" s="221"/>
      <c r="H509" s="222"/>
      <c r="I509" s="223"/>
      <c r="J509" s="224">
        <v>37</v>
      </c>
      <c r="K509" s="87">
        <f t="shared" si="32"/>
        <v>0</v>
      </c>
      <c r="L509" s="87">
        <f t="shared" si="33"/>
        <v>0</v>
      </c>
      <c r="M509" s="46">
        <f t="shared" si="34"/>
        <v>18.5</v>
      </c>
      <c r="N509" s="345"/>
      <c r="O509" s="345"/>
      <c r="P509" s="345"/>
      <c r="Q509" s="345"/>
      <c r="R509" s="345"/>
      <c r="S509" s="345"/>
      <c r="T509" s="345"/>
      <c r="U509" s="345"/>
      <c r="V509" s="345"/>
      <c r="W509" s="345"/>
      <c r="X509" s="345"/>
      <c r="Y509" s="345"/>
      <c r="Z509" s="345"/>
      <c r="AA509" s="345"/>
      <c r="AB509" s="345"/>
      <c r="AC509" s="345"/>
      <c r="AD509" s="83"/>
    </row>
    <row r="510" spans="1:30" ht="18" customHeight="1">
      <c r="A510" s="90"/>
      <c r="B510" s="109"/>
      <c r="C510" s="108"/>
      <c r="D510" s="42"/>
      <c r="E510" s="43" t="s">
        <v>436</v>
      </c>
      <c r="F510" s="44" t="s">
        <v>202</v>
      </c>
      <c r="G510" s="139">
        <v>2</v>
      </c>
      <c r="H510" s="137">
        <v>15</v>
      </c>
      <c r="I510" s="156">
        <v>30</v>
      </c>
      <c r="J510" s="173">
        <v>40</v>
      </c>
      <c r="K510" s="87">
        <f t="shared" si="32"/>
        <v>1.2</v>
      </c>
      <c r="L510" s="87">
        <f t="shared" si="33"/>
        <v>1.2</v>
      </c>
      <c r="M510" s="46">
        <f t="shared" si="34"/>
        <v>45</v>
      </c>
      <c r="N510" s="345"/>
      <c r="O510" s="345"/>
      <c r="P510" s="345"/>
      <c r="Q510" s="345"/>
      <c r="R510" s="345"/>
      <c r="S510" s="345"/>
      <c r="T510" s="345"/>
      <c r="U510" s="345"/>
      <c r="V510" s="345"/>
      <c r="W510" s="345"/>
      <c r="X510" s="345"/>
      <c r="Y510" s="345"/>
      <c r="Z510" s="345"/>
      <c r="AA510" s="345"/>
      <c r="AB510" s="345"/>
      <c r="AC510" s="345"/>
      <c r="AD510" s="83"/>
    </row>
    <row r="511" spans="1:30" ht="18" customHeight="1">
      <c r="A511" s="90"/>
      <c r="B511" s="107"/>
      <c r="C511" s="108"/>
      <c r="D511" s="42"/>
      <c r="E511" s="43" t="s">
        <v>436</v>
      </c>
      <c r="F511" s="44" t="s">
        <v>237</v>
      </c>
      <c r="G511" s="139">
        <v>2</v>
      </c>
      <c r="H511" s="137">
        <v>15</v>
      </c>
      <c r="I511" s="156">
        <v>30</v>
      </c>
      <c r="J511" s="173">
        <v>40</v>
      </c>
      <c r="K511" s="87">
        <f t="shared" si="32"/>
        <v>1.2</v>
      </c>
      <c r="L511" s="87">
        <f t="shared" si="33"/>
        <v>1.2</v>
      </c>
      <c r="M511" s="46">
        <f t="shared" si="34"/>
        <v>45</v>
      </c>
      <c r="N511" s="345"/>
      <c r="O511" s="345"/>
      <c r="P511" s="345"/>
      <c r="Q511" s="345"/>
      <c r="R511" s="345"/>
      <c r="S511" s="345"/>
      <c r="T511" s="345"/>
      <c r="U511" s="345"/>
      <c r="V511" s="345"/>
      <c r="W511" s="345"/>
      <c r="X511" s="345"/>
      <c r="Y511" s="345"/>
      <c r="Z511" s="345"/>
      <c r="AA511" s="345"/>
      <c r="AB511" s="345"/>
      <c r="AC511" s="345"/>
      <c r="AD511" s="83"/>
    </row>
    <row r="512" spans="1:30" ht="18" customHeight="1">
      <c r="A512" s="90"/>
      <c r="B512" s="107"/>
      <c r="C512" s="108"/>
      <c r="D512" s="42"/>
      <c r="E512" s="43" t="s">
        <v>437</v>
      </c>
      <c r="F512" s="44" t="s">
        <v>216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32"/>
        <v>1.2</v>
      </c>
      <c r="L512" s="87">
        <f t="shared" si="33"/>
        <v>1.2</v>
      </c>
      <c r="M512" s="46">
        <f t="shared" si="34"/>
        <v>63</v>
      </c>
      <c r="N512" s="345"/>
      <c r="O512" s="345"/>
      <c r="P512" s="345"/>
      <c r="Q512" s="345"/>
      <c r="R512" s="345"/>
      <c r="S512" s="345"/>
      <c r="T512" s="345"/>
      <c r="U512" s="345"/>
      <c r="V512" s="345"/>
      <c r="W512" s="345"/>
      <c r="X512" s="345"/>
      <c r="Y512" s="345"/>
      <c r="Z512" s="345"/>
      <c r="AA512" s="345"/>
      <c r="AB512" s="345"/>
      <c r="AC512" s="345"/>
      <c r="AD512" s="83"/>
    </row>
    <row r="513" spans="1:30" ht="18" customHeight="1">
      <c r="A513" s="121"/>
      <c r="B513" s="107"/>
      <c r="C513" s="108"/>
      <c r="D513" s="42"/>
      <c r="E513" s="43" t="s">
        <v>438</v>
      </c>
      <c r="F513" s="44" t="s">
        <v>260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32"/>
        <v>1.2</v>
      </c>
      <c r="L513" s="87">
        <f t="shared" si="33"/>
        <v>1.2</v>
      </c>
      <c r="M513" s="46">
        <f t="shared" si="34"/>
        <v>63</v>
      </c>
      <c r="N513" s="360"/>
      <c r="O513" s="360"/>
      <c r="P513" s="360"/>
      <c r="Q513" s="360"/>
      <c r="R513" s="360"/>
      <c r="S513" s="360"/>
      <c r="T513" s="360"/>
      <c r="U513" s="360"/>
      <c r="V513" s="360"/>
      <c r="W513" s="360"/>
      <c r="X513" s="360"/>
      <c r="Y513" s="360"/>
      <c r="Z513" s="360"/>
      <c r="AA513" s="360"/>
      <c r="AB513" s="360"/>
      <c r="AC513" s="360"/>
      <c r="AD513" s="83"/>
    </row>
    <row r="514" spans="1:30" ht="18" customHeight="1">
      <c r="A514" s="121"/>
      <c r="B514" s="107"/>
      <c r="C514" s="108"/>
      <c r="D514" s="42"/>
      <c r="E514" s="237" t="s">
        <v>393</v>
      </c>
      <c r="F514" s="238" t="s">
        <v>260</v>
      </c>
      <c r="G514" s="243">
        <v>2</v>
      </c>
      <c r="H514" s="244"/>
      <c r="I514" s="245"/>
      <c r="J514" s="246">
        <v>40</v>
      </c>
      <c r="K514" s="87">
        <f t="shared" si="32"/>
        <v>0</v>
      </c>
      <c r="L514" s="87">
        <f t="shared" si="33"/>
        <v>0</v>
      </c>
      <c r="M514" s="46">
        <f t="shared" si="34"/>
        <v>20</v>
      </c>
      <c r="N514" s="360"/>
      <c r="O514" s="360"/>
      <c r="P514" s="360"/>
      <c r="Q514" s="360"/>
      <c r="R514" s="360"/>
      <c r="S514" s="360"/>
      <c r="T514" s="360"/>
      <c r="U514" s="360"/>
      <c r="V514" s="360"/>
      <c r="W514" s="360"/>
      <c r="X514" s="360"/>
      <c r="Y514" s="360"/>
      <c r="Z514" s="360"/>
      <c r="AA514" s="360"/>
      <c r="AB514" s="360"/>
      <c r="AC514" s="360"/>
      <c r="AD514" s="83"/>
    </row>
    <row r="515" spans="1:30" s="225" customFormat="1" ht="18" customHeight="1">
      <c r="A515" s="121"/>
      <c r="B515" s="107"/>
      <c r="C515" s="108"/>
      <c r="D515" s="42"/>
      <c r="E515" s="43" t="s">
        <v>439</v>
      </c>
      <c r="F515" s="44" t="s">
        <v>242</v>
      </c>
      <c r="G515" s="139">
        <v>2</v>
      </c>
      <c r="H515" s="137">
        <v>30</v>
      </c>
      <c r="I515" s="156">
        <v>30</v>
      </c>
      <c r="J515" s="173">
        <v>40</v>
      </c>
      <c r="K515" s="87">
        <f t="shared" si="32"/>
        <v>1.2</v>
      </c>
      <c r="L515" s="87">
        <f t="shared" si="33"/>
        <v>1.2</v>
      </c>
      <c r="M515" s="46">
        <f t="shared" si="34"/>
        <v>63</v>
      </c>
      <c r="N515" s="360"/>
      <c r="O515" s="360"/>
      <c r="P515" s="360"/>
      <c r="Q515" s="360"/>
      <c r="R515" s="360"/>
      <c r="S515" s="360"/>
      <c r="T515" s="360"/>
      <c r="U515" s="360"/>
      <c r="V515" s="360"/>
      <c r="W515" s="360"/>
      <c r="X515" s="360"/>
      <c r="Y515" s="360"/>
      <c r="Z515" s="360"/>
      <c r="AA515" s="360"/>
      <c r="AB515" s="360"/>
      <c r="AC515" s="360"/>
      <c r="AD515" s="83"/>
    </row>
    <row r="516" spans="1:30" s="225" customFormat="1" ht="18" customHeight="1">
      <c r="A516" s="121"/>
      <c r="B516" s="107"/>
      <c r="C516" s="108"/>
      <c r="D516" s="42"/>
      <c r="E516" s="43" t="s">
        <v>439</v>
      </c>
      <c r="F516" s="44" t="s">
        <v>423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32"/>
        <v>1.2</v>
      </c>
      <c r="L516" s="87">
        <f t="shared" si="33"/>
        <v>1.2</v>
      </c>
      <c r="M516" s="46">
        <f t="shared" si="34"/>
        <v>63</v>
      </c>
      <c r="N516" s="360"/>
      <c r="O516" s="360"/>
      <c r="P516" s="360"/>
      <c r="Q516" s="360"/>
      <c r="R516" s="360"/>
      <c r="S516" s="360"/>
      <c r="T516" s="360"/>
      <c r="U516" s="360"/>
      <c r="V516" s="360"/>
      <c r="W516" s="360"/>
      <c r="X516" s="360"/>
      <c r="Y516" s="360"/>
      <c r="Z516" s="360"/>
      <c r="AA516" s="360"/>
      <c r="AB516" s="360"/>
      <c r="AC516" s="360"/>
      <c r="AD516" s="83"/>
    </row>
    <row r="517" spans="1:30" s="225" customFormat="1" ht="18" customHeight="1">
      <c r="A517" s="121"/>
      <c r="B517" s="107"/>
      <c r="C517" s="108"/>
      <c r="D517" s="42"/>
      <c r="E517" s="43" t="s">
        <v>440</v>
      </c>
      <c r="F517" s="44" t="s">
        <v>262</v>
      </c>
      <c r="G517" s="139">
        <v>2</v>
      </c>
      <c r="H517" s="137">
        <v>35</v>
      </c>
      <c r="I517" s="156"/>
      <c r="J517" s="173">
        <v>40</v>
      </c>
      <c r="K517" s="87">
        <f t="shared" si="32"/>
        <v>1.2</v>
      </c>
      <c r="L517" s="87">
        <f t="shared" si="33"/>
        <v>0</v>
      </c>
      <c r="M517" s="46">
        <f t="shared" si="34"/>
        <v>42</v>
      </c>
      <c r="N517" s="360"/>
      <c r="O517" s="360"/>
      <c r="P517" s="360"/>
      <c r="Q517" s="360"/>
      <c r="R517" s="360"/>
      <c r="S517" s="360"/>
      <c r="T517" s="360"/>
      <c r="U517" s="360"/>
      <c r="V517" s="360"/>
      <c r="W517" s="360"/>
      <c r="X517" s="360"/>
      <c r="Y517" s="360"/>
      <c r="Z517" s="360"/>
      <c r="AA517" s="360"/>
      <c r="AB517" s="360"/>
      <c r="AC517" s="360"/>
      <c r="AD517" s="83"/>
    </row>
    <row r="518" spans="1:30" s="225" customFormat="1" ht="18" customHeight="1">
      <c r="A518" s="121"/>
      <c r="B518" s="107"/>
      <c r="C518" s="108"/>
      <c r="D518" s="42"/>
      <c r="E518" s="43" t="s">
        <v>512</v>
      </c>
      <c r="F518" s="44" t="s">
        <v>262</v>
      </c>
      <c r="G518" s="139">
        <v>2</v>
      </c>
      <c r="H518" s="137"/>
      <c r="I518" s="156">
        <v>40</v>
      </c>
      <c r="J518" s="173">
        <v>40</v>
      </c>
      <c r="K518" s="87">
        <f t="shared" si="32"/>
        <v>0</v>
      </c>
      <c r="L518" s="87">
        <f t="shared" si="33"/>
        <v>1.2</v>
      </c>
      <c r="M518" s="46">
        <f t="shared" si="34"/>
        <v>36</v>
      </c>
      <c r="N518" s="360"/>
      <c r="O518" s="360"/>
      <c r="P518" s="360"/>
      <c r="Q518" s="360"/>
      <c r="R518" s="360"/>
      <c r="S518" s="360"/>
      <c r="T518" s="360"/>
      <c r="U518" s="360"/>
      <c r="V518" s="360"/>
      <c r="W518" s="360"/>
      <c r="X518" s="360"/>
      <c r="Y518" s="360"/>
      <c r="Z518" s="360"/>
      <c r="AA518" s="360"/>
      <c r="AB518" s="360"/>
      <c r="AC518" s="360"/>
      <c r="AD518" s="83"/>
    </row>
    <row r="519" spans="1:30" ht="18" customHeight="1">
      <c r="A519" s="90"/>
      <c r="B519" s="107"/>
      <c r="C519" s="108"/>
      <c r="D519" s="42"/>
      <c r="E519" s="43" t="s">
        <v>511</v>
      </c>
      <c r="F519" s="44" t="s">
        <v>411</v>
      </c>
      <c r="G519" s="139">
        <v>2</v>
      </c>
      <c r="H519" s="137"/>
      <c r="I519" s="156">
        <v>40</v>
      </c>
      <c r="J519" s="173">
        <v>40</v>
      </c>
      <c r="K519" s="87">
        <f t="shared" si="32"/>
        <v>0</v>
      </c>
      <c r="L519" s="87">
        <f t="shared" si="33"/>
        <v>1.2</v>
      </c>
      <c r="M519" s="46">
        <f t="shared" si="34"/>
        <v>36</v>
      </c>
      <c r="N519" s="345"/>
      <c r="O519" s="345"/>
      <c r="P519" s="345"/>
      <c r="Q519" s="345"/>
      <c r="R519" s="345"/>
      <c r="S519" s="345"/>
      <c r="T519" s="345"/>
      <c r="U519" s="345"/>
      <c r="V519" s="345"/>
      <c r="W519" s="345"/>
      <c r="X519" s="345"/>
      <c r="Y519" s="345"/>
      <c r="Z519" s="345"/>
      <c r="AA519" s="345"/>
      <c r="AB519" s="345"/>
      <c r="AC519" s="345"/>
      <c r="AD519" s="83"/>
    </row>
    <row r="520" spans="1:30" ht="18" customHeight="1">
      <c r="A520" s="90"/>
      <c r="B520" s="107"/>
      <c r="C520" s="108"/>
      <c r="D520" s="42"/>
      <c r="E520" s="43" t="s">
        <v>438</v>
      </c>
      <c r="F520" s="44" t="s">
        <v>446</v>
      </c>
      <c r="G520" s="139">
        <v>2</v>
      </c>
      <c r="H520" s="137">
        <v>30</v>
      </c>
      <c r="I520" s="156">
        <v>30</v>
      </c>
      <c r="J520" s="173">
        <v>40</v>
      </c>
      <c r="K520" s="87">
        <f t="shared" si="32"/>
        <v>1.2</v>
      </c>
      <c r="L520" s="87">
        <f t="shared" si="33"/>
        <v>1.2</v>
      </c>
      <c r="M520" s="46">
        <f t="shared" si="34"/>
        <v>63</v>
      </c>
      <c r="N520" s="345"/>
      <c r="O520" s="345"/>
      <c r="P520" s="345"/>
      <c r="Q520" s="345"/>
      <c r="R520" s="345"/>
      <c r="S520" s="345"/>
      <c r="T520" s="345"/>
      <c r="U520" s="345"/>
      <c r="V520" s="345"/>
      <c r="W520" s="345"/>
      <c r="X520" s="345"/>
      <c r="Y520" s="345"/>
      <c r="Z520" s="345"/>
      <c r="AA520" s="360"/>
      <c r="AB520" s="345"/>
      <c r="AC520" s="345"/>
      <c r="AD520" s="83"/>
    </row>
    <row r="521" spans="1:30" ht="18" customHeight="1">
      <c r="A521" s="90"/>
      <c r="B521" s="109"/>
      <c r="C521" s="110"/>
      <c r="D521" s="42"/>
      <c r="E521" s="43" t="s">
        <v>161</v>
      </c>
      <c r="F521" s="44" t="s">
        <v>457</v>
      </c>
      <c r="G521" s="139">
        <v>2</v>
      </c>
      <c r="H521" s="137">
        <v>30</v>
      </c>
      <c r="I521" s="156">
        <v>60</v>
      </c>
      <c r="J521" s="173">
        <v>40</v>
      </c>
      <c r="K521" s="87">
        <f t="shared" si="32"/>
        <v>1.2</v>
      </c>
      <c r="L521" s="87">
        <f t="shared" si="33"/>
        <v>1.2</v>
      </c>
      <c r="M521" s="46">
        <f t="shared" si="34"/>
        <v>90</v>
      </c>
      <c r="N521" s="340"/>
      <c r="O521" s="340"/>
      <c r="P521" s="340"/>
      <c r="Q521" s="340"/>
      <c r="R521" s="340"/>
      <c r="S521" s="340"/>
      <c r="T521" s="340"/>
      <c r="U521" s="340"/>
      <c r="V521" s="340"/>
      <c r="W521" s="340"/>
      <c r="X521" s="340"/>
      <c r="Y521" s="340"/>
      <c r="Z521" s="340"/>
      <c r="AA521" s="345"/>
      <c r="AB521" s="340"/>
      <c r="AC521" s="340"/>
      <c r="AD521" s="83"/>
    </row>
    <row r="522" spans="1:30" ht="18" customHeight="1">
      <c r="A522" s="104">
        <v>26</v>
      </c>
      <c r="B522" s="60" t="s">
        <v>125</v>
      </c>
      <c r="C522" s="61" t="s">
        <v>126</v>
      </c>
      <c r="D522" s="42">
        <v>71400174902</v>
      </c>
      <c r="E522" s="43" t="s">
        <v>278</v>
      </c>
      <c r="F522" s="44" t="s">
        <v>242</v>
      </c>
      <c r="G522" s="136">
        <v>1</v>
      </c>
      <c r="H522" s="137">
        <v>32</v>
      </c>
      <c r="I522" s="156">
        <v>0</v>
      </c>
      <c r="J522" s="173">
        <v>80</v>
      </c>
      <c r="K522" s="87">
        <f t="shared" si="32"/>
        <v>1.3</v>
      </c>
      <c r="L522" s="87">
        <f t="shared" si="33"/>
        <v>0</v>
      </c>
      <c r="M522" s="46">
        <f t="shared" si="34"/>
        <v>41.6</v>
      </c>
      <c r="N522" s="376">
        <v>67.5</v>
      </c>
      <c r="O522" s="363"/>
      <c r="P522" s="361">
        <f>SUM(M522:M541)+N522+O522</f>
        <v>809.49999999999989</v>
      </c>
      <c r="Q522" s="363">
        <v>0</v>
      </c>
      <c r="R522" s="361">
        <v>56</v>
      </c>
      <c r="S522" s="367">
        <v>450</v>
      </c>
      <c r="T522" s="363">
        <v>450</v>
      </c>
      <c r="U522" s="367">
        <v>112</v>
      </c>
      <c r="V522" s="365">
        <v>112</v>
      </c>
      <c r="W522" s="367">
        <v>56</v>
      </c>
      <c r="X522" s="363">
        <v>56</v>
      </c>
      <c r="Y522" s="361">
        <f>ROUND((P522-T522),1)</f>
        <v>359.5</v>
      </c>
      <c r="Z522" s="359">
        <f>IF(OR(SUM(V522:V541)="",SUM(Q522:Q541)=""),0,IF(OR(SUM(U522:U541)=320,SUM(V522:V541)&gt;0),ROUND((SUM(Q522:Q541)-SUM(V522:V541)),1),0))</f>
        <v>-112</v>
      </c>
      <c r="AA522" s="359">
        <f>IF(OR(SUM(X522:X541)="",SUM(R522:R541)=""),0,IF(OR(SUM(W522:W541)=160,SUM(X522:X541)&gt;0),ROUND((SUM(R522:R541)-SUM(X522:X541)),1),0))</f>
        <v>0</v>
      </c>
      <c r="AB522" s="370"/>
      <c r="AC522" s="372">
        <f>SUM(Y522:AA541)</f>
        <v>247.5</v>
      </c>
      <c r="AD522" s="83"/>
    </row>
    <row r="523" spans="1:30" ht="18" customHeight="1">
      <c r="A523" s="90"/>
      <c r="B523" s="107"/>
      <c r="C523" s="108"/>
      <c r="D523" s="42">
        <v>21100150202</v>
      </c>
      <c r="E523" s="207" t="s">
        <v>190</v>
      </c>
      <c r="F523" s="208" t="s">
        <v>170</v>
      </c>
      <c r="G523" s="221">
        <v>1</v>
      </c>
      <c r="H523" s="222">
        <v>0</v>
      </c>
      <c r="I523" s="223">
        <v>45</v>
      </c>
      <c r="J523" s="224">
        <v>33</v>
      </c>
      <c r="K523" s="87">
        <f t="shared" si="32"/>
        <v>0</v>
      </c>
      <c r="L523" s="87">
        <f t="shared" si="33"/>
        <v>0</v>
      </c>
      <c r="M523" s="46">
        <f t="shared" si="34"/>
        <v>16.5</v>
      </c>
      <c r="N523" s="377"/>
      <c r="O523" s="345"/>
      <c r="P523" s="345"/>
      <c r="Q523" s="345"/>
      <c r="R523" s="345"/>
      <c r="S523" s="345"/>
      <c r="T523" s="345"/>
      <c r="U523" s="345"/>
      <c r="V523" s="345"/>
      <c r="W523" s="345"/>
      <c r="X523" s="345"/>
      <c r="Y523" s="345"/>
      <c r="Z523" s="345"/>
      <c r="AA523" s="345"/>
      <c r="AB523" s="345"/>
      <c r="AC523" s="345"/>
      <c r="AD523" s="83"/>
    </row>
    <row r="524" spans="1:30" ht="18" customHeight="1">
      <c r="A524" s="90"/>
      <c r="B524" s="107"/>
      <c r="C524" s="108"/>
      <c r="D524" s="42">
        <v>21100151401</v>
      </c>
      <c r="E524" s="43" t="s">
        <v>286</v>
      </c>
      <c r="F524" s="44" t="s">
        <v>189</v>
      </c>
      <c r="G524" s="139">
        <v>1</v>
      </c>
      <c r="H524" s="137">
        <v>15</v>
      </c>
      <c r="I524" s="156">
        <v>30</v>
      </c>
      <c r="J524" s="173">
        <v>28</v>
      </c>
      <c r="K524" s="87">
        <f t="shared" si="32"/>
        <v>1</v>
      </c>
      <c r="L524" s="87">
        <f t="shared" si="33"/>
        <v>1</v>
      </c>
      <c r="M524" s="46">
        <f t="shared" si="34"/>
        <v>37.5</v>
      </c>
      <c r="N524" s="377"/>
      <c r="O524" s="345"/>
      <c r="P524" s="345"/>
      <c r="Q524" s="345"/>
      <c r="R524" s="345"/>
      <c r="S524" s="345"/>
      <c r="T524" s="345"/>
      <c r="U524" s="345"/>
      <c r="V524" s="345"/>
      <c r="W524" s="345"/>
      <c r="X524" s="345"/>
      <c r="Y524" s="345"/>
      <c r="Z524" s="345"/>
      <c r="AA524" s="345"/>
      <c r="AB524" s="345"/>
      <c r="AC524" s="345"/>
      <c r="AD524" s="83"/>
    </row>
    <row r="525" spans="1:30" ht="18" customHeight="1">
      <c r="A525" s="90"/>
      <c r="B525" s="107"/>
      <c r="C525" s="108"/>
      <c r="D525" s="42">
        <v>41000092701</v>
      </c>
      <c r="E525" s="43" t="s">
        <v>287</v>
      </c>
      <c r="F525" s="44" t="s">
        <v>159</v>
      </c>
      <c r="G525" s="139">
        <v>1</v>
      </c>
      <c r="H525" s="137">
        <v>15</v>
      </c>
      <c r="I525" s="156">
        <v>30</v>
      </c>
      <c r="J525" s="173">
        <v>32</v>
      </c>
      <c r="K525" s="87">
        <f t="shared" ref="K525:K588" si="35">IF(OR(LEFT(E525,2)="ĐA",LEFT(E525,2)="DA",LEFT(E525,5)="Đồ án",LEFT(E525,5)="Đồán ",LEFT(E525,9)="Sinh hoạt",LEFT(E525,9)="sinh hoạt",LEFT(E525,6)="Cố vấn",LEFT(E525,6)="cố vấn",LEFT(E525,4)="cvht",LEFT(E525,4)="CVHT",LEFT(E525,4)="shcn",LEFT(E525,4)="SHCN"),0,(IF(AND(H525&gt;0,J525&gt;0),IF(J525&gt;60,1.3,IF(J525&gt;35,1.2,1)),0)))</f>
        <v>1</v>
      </c>
      <c r="L525" s="87">
        <f t="shared" ref="L525:L588" si="36">IF(OR(LEFT(E525,2)="ĐA",LEFT(E525,2)="DA",LEFT(E525,5)="Đồ án",LEFT(E525,5)="Đồán "),0,IF(AND(J525&gt;0,I525&gt;0),IF(AND(OR(LEFT(E525,4)="GDQP",LEFT(E525,4)="gdqp",LEFT(E525,19)="Giáo dục quốc phòng"),J525&gt;50),1.3,IF(J525&gt;35,1.2,IF(J525&gt;29,1.1,1))),0))</f>
        <v>1.1000000000000001</v>
      </c>
      <c r="M525" s="46">
        <f t="shared" ref="M525:M588" si="37">ROUND(IF(OR(LEFT(E525,2)="ĐA",LEFT(E525,2)="DA",LEFT(E525,5)="Đồ án",LEFT(E525,5)="Đồán "),J525*0.5,(IF(H525&gt;0,H525*K525,"0")+IF(I525&gt;0,(I525*0.75)*L525,"0"))),1)</f>
        <v>39.799999999999997</v>
      </c>
      <c r="N525" s="377"/>
      <c r="O525" s="345"/>
      <c r="P525" s="345"/>
      <c r="Q525" s="345"/>
      <c r="R525" s="345"/>
      <c r="S525" s="345"/>
      <c r="T525" s="345"/>
      <c r="U525" s="345"/>
      <c r="V525" s="345"/>
      <c r="W525" s="345"/>
      <c r="X525" s="345"/>
      <c r="Y525" s="345"/>
      <c r="Z525" s="345"/>
      <c r="AA525" s="345"/>
      <c r="AB525" s="345"/>
      <c r="AC525" s="345"/>
      <c r="AD525" s="83"/>
    </row>
    <row r="526" spans="1:30" ht="18" customHeight="1">
      <c r="A526" s="90"/>
      <c r="B526" s="107"/>
      <c r="C526" s="108"/>
      <c r="D526" s="42">
        <v>21100124301</v>
      </c>
      <c r="E526" s="43" t="s">
        <v>288</v>
      </c>
      <c r="F526" s="44" t="s">
        <v>260</v>
      </c>
      <c r="G526" s="139">
        <v>1</v>
      </c>
      <c r="H526" s="137">
        <v>30</v>
      </c>
      <c r="I526" s="156">
        <v>30</v>
      </c>
      <c r="J526" s="173">
        <v>55</v>
      </c>
      <c r="K526" s="87">
        <f t="shared" si="35"/>
        <v>1.2</v>
      </c>
      <c r="L526" s="87">
        <f t="shared" si="36"/>
        <v>1.2</v>
      </c>
      <c r="M526" s="46">
        <f t="shared" si="37"/>
        <v>63</v>
      </c>
      <c r="N526" s="377"/>
      <c r="O526" s="345"/>
      <c r="P526" s="345"/>
      <c r="Q526" s="345"/>
      <c r="R526" s="345"/>
      <c r="S526" s="345"/>
      <c r="T526" s="345"/>
      <c r="U526" s="345"/>
      <c r="V526" s="345"/>
      <c r="W526" s="345"/>
      <c r="X526" s="345"/>
      <c r="Y526" s="345"/>
      <c r="Z526" s="345"/>
      <c r="AA526" s="345"/>
      <c r="AB526" s="345"/>
      <c r="AC526" s="345"/>
      <c r="AD526" s="83"/>
    </row>
    <row r="527" spans="1:30" ht="18" customHeight="1">
      <c r="A527" s="90"/>
      <c r="B527" s="107"/>
      <c r="C527" s="108"/>
      <c r="D527" s="42">
        <v>20200014401</v>
      </c>
      <c r="E527" s="43" t="s">
        <v>288</v>
      </c>
      <c r="F527" s="44" t="s">
        <v>202</v>
      </c>
      <c r="G527" s="139">
        <v>1</v>
      </c>
      <c r="H527" s="137">
        <v>15</v>
      </c>
      <c r="I527" s="156">
        <v>30</v>
      </c>
      <c r="J527" s="173">
        <v>41</v>
      </c>
      <c r="K527" s="87">
        <f t="shared" si="35"/>
        <v>1.2</v>
      </c>
      <c r="L527" s="87">
        <f t="shared" si="36"/>
        <v>1.2</v>
      </c>
      <c r="M527" s="46">
        <f t="shared" si="37"/>
        <v>45</v>
      </c>
      <c r="N527" s="377"/>
      <c r="O527" s="345"/>
      <c r="P527" s="345"/>
      <c r="Q527" s="345"/>
      <c r="R527" s="345"/>
      <c r="S527" s="345"/>
      <c r="T527" s="345"/>
      <c r="U527" s="345"/>
      <c r="V527" s="345"/>
      <c r="W527" s="345"/>
      <c r="X527" s="345"/>
      <c r="Y527" s="345"/>
      <c r="Z527" s="345"/>
      <c r="AA527" s="345"/>
      <c r="AB527" s="345"/>
      <c r="AC527" s="345"/>
      <c r="AD527" s="83"/>
    </row>
    <row r="528" spans="1:30" ht="18" customHeight="1">
      <c r="A528" s="90"/>
      <c r="B528" s="107"/>
      <c r="C528" s="108"/>
      <c r="D528" s="42">
        <v>20200014402</v>
      </c>
      <c r="E528" s="43" t="s">
        <v>288</v>
      </c>
      <c r="F528" s="44" t="s">
        <v>237</v>
      </c>
      <c r="G528" s="139">
        <v>1</v>
      </c>
      <c r="H528" s="137">
        <v>15</v>
      </c>
      <c r="I528" s="156">
        <v>30</v>
      </c>
      <c r="J528" s="173">
        <v>44</v>
      </c>
      <c r="K528" s="87">
        <f t="shared" si="35"/>
        <v>1.2</v>
      </c>
      <c r="L528" s="87">
        <f t="shared" si="36"/>
        <v>1.2</v>
      </c>
      <c r="M528" s="46">
        <f t="shared" si="37"/>
        <v>45</v>
      </c>
      <c r="N528" s="377"/>
      <c r="O528" s="345"/>
      <c r="P528" s="345"/>
      <c r="Q528" s="345"/>
      <c r="R528" s="345"/>
      <c r="S528" s="345"/>
      <c r="T528" s="345"/>
      <c r="U528" s="345"/>
      <c r="V528" s="345"/>
      <c r="W528" s="345"/>
      <c r="X528" s="345"/>
      <c r="Y528" s="345"/>
      <c r="Z528" s="345"/>
      <c r="AA528" s="345"/>
      <c r="AB528" s="345"/>
      <c r="AC528" s="345"/>
      <c r="AD528" s="83"/>
    </row>
    <row r="529" spans="1:30" ht="18" customHeight="1">
      <c r="A529" s="90"/>
      <c r="B529" s="107"/>
      <c r="C529" s="108"/>
      <c r="D529" s="42">
        <v>71400174901</v>
      </c>
      <c r="E529" s="43" t="s">
        <v>278</v>
      </c>
      <c r="F529" s="44" t="s">
        <v>243</v>
      </c>
      <c r="G529" s="139">
        <v>1</v>
      </c>
      <c r="H529" s="137">
        <v>32</v>
      </c>
      <c r="I529" s="156">
        <v>28</v>
      </c>
      <c r="J529" s="173">
        <v>47</v>
      </c>
      <c r="K529" s="87">
        <f t="shared" si="35"/>
        <v>1.2</v>
      </c>
      <c r="L529" s="87">
        <f t="shared" si="36"/>
        <v>1.2</v>
      </c>
      <c r="M529" s="46">
        <f t="shared" si="37"/>
        <v>63.6</v>
      </c>
      <c r="N529" s="377"/>
      <c r="O529" s="345"/>
      <c r="P529" s="345"/>
      <c r="Q529" s="345"/>
      <c r="R529" s="345"/>
      <c r="S529" s="345"/>
      <c r="T529" s="345"/>
      <c r="U529" s="345"/>
      <c r="V529" s="345"/>
      <c r="W529" s="345"/>
      <c r="X529" s="345"/>
      <c r="Y529" s="345"/>
      <c r="Z529" s="345"/>
      <c r="AA529" s="345"/>
      <c r="AB529" s="345"/>
      <c r="AC529" s="345"/>
      <c r="AD529" s="83"/>
    </row>
    <row r="530" spans="1:30" ht="18" customHeight="1">
      <c r="A530" s="90"/>
      <c r="B530" s="107"/>
      <c r="C530" s="108"/>
      <c r="D530" s="42">
        <v>71400174902</v>
      </c>
      <c r="E530" s="127" t="s">
        <v>278</v>
      </c>
      <c r="F530" s="184" t="s">
        <v>242</v>
      </c>
      <c r="G530" s="139">
        <v>1</v>
      </c>
      <c r="H530" s="137">
        <v>0</v>
      </c>
      <c r="I530" s="156">
        <v>28</v>
      </c>
      <c r="J530" s="173">
        <v>40</v>
      </c>
      <c r="K530" s="87">
        <f t="shared" si="35"/>
        <v>0</v>
      </c>
      <c r="L530" s="87">
        <f t="shared" si="36"/>
        <v>1.2</v>
      </c>
      <c r="M530" s="46">
        <f t="shared" si="37"/>
        <v>25.2</v>
      </c>
      <c r="N530" s="377"/>
      <c r="O530" s="345"/>
      <c r="P530" s="345"/>
      <c r="Q530" s="345"/>
      <c r="R530" s="345"/>
      <c r="S530" s="345"/>
      <c r="T530" s="345"/>
      <c r="U530" s="345"/>
      <c r="V530" s="345"/>
      <c r="W530" s="345"/>
      <c r="X530" s="345"/>
      <c r="Y530" s="345"/>
      <c r="Z530" s="345"/>
      <c r="AA530" s="345"/>
      <c r="AB530" s="345"/>
      <c r="AC530" s="345"/>
      <c r="AD530" s="83"/>
    </row>
    <row r="531" spans="1:30" ht="18" customHeight="1">
      <c r="A531" s="90"/>
      <c r="B531" s="107"/>
      <c r="C531" s="108"/>
      <c r="D531" s="42">
        <v>71400174902</v>
      </c>
      <c r="E531" s="43" t="s">
        <v>278</v>
      </c>
      <c r="F531" s="44" t="s">
        <v>242</v>
      </c>
      <c r="G531" s="139">
        <v>1</v>
      </c>
      <c r="H531" s="137">
        <v>0</v>
      </c>
      <c r="I531" s="156">
        <v>28</v>
      </c>
      <c r="J531" s="173">
        <v>40</v>
      </c>
      <c r="K531" s="87">
        <f t="shared" si="35"/>
        <v>0</v>
      </c>
      <c r="L531" s="87">
        <f t="shared" si="36"/>
        <v>1.2</v>
      </c>
      <c r="M531" s="46">
        <f t="shared" si="37"/>
        <v>25.2</v>
      </c>
      <c r="N531" s="377"/>
      <c r="O531" s="345"/>
      <c r="P531" s="345"/>
      <c r="Q531" s="345"/>
      <c r="R531" s="345"/>
      <c r="S531" s="345"/>
      <c r="T531" s="345"/>
      <c r="U531" s="345"/>
      <c r="V531" s="345"/>
      <c r="W531" s="345"/>
      <c r="X531" s="345"/>
      <c r="Y531" s="345"/>
      <c r="Z531" s="345"/>
      <c r="AA531" s="345"/>
      <c r="AB531" s="345"/>
      <c r="AC531" s="345"/>
      <c r="AD531" s="83"/>
    </row>
    <row r="532" spans="1:30" ht="18" customHeight="1">
      <c r="A532" s="121"/>
      <c r="B532" s="107"/>
      <c r="C532" s="108"/>
      <c r="D532" s="42"/>
      <c r="E532" s="43" t="s">
        <v>173</v>
      </c>
      <c r="F532" s="44" t="s">
        <v>320</v>
      </c>
      <c r="G532" s="139"/>
      <c r="H532" s="137"/>
      <c r="I532" s="156"/>
      <c r="J532" s="173"/>
      <c r="K532" s="87">
        <f t="shared" si="35"/>
        <v>0</v>
      </c>
      <c r="L532" s="87">
        <f t="shared" si="36"/>
        <v>0</v>
      </c>
      <c r="M532" s="46">
        <f t="shared" si="37"/>
        <v>0</v>
      </c>
      <c r="N532" s="377"/>
      <c r="O532" s="360"/>
      <c r="P532" s="360"/>
      <c r="Q532" s="360"/>
      <c r="R532" s="360"/>
      <c r="S532" s="360"/>
      <c r="T532" s="360"/>
      <c r="U532" s="360"/>
      <c r="V532" s="360"/>
      <c r="W532" s="360"/>
      <c r="X532" s="360"/>
      <c r="Y532" s="360"/>
      <c r="Z532" s="360"/>
      <c r="AA532" s="360"/>
      <c r="AB532" s="360"/>
      <c r="AC532" s="360"/>
      <c r="AD532" s="83"/>
    </row>
    <row r="533" spans="1:30" ht="18" customHeight="1">
      <c r="A533" s="121"/>
      <c r="B533" s="107"/>
      <c r="C533" s="108"/>
      <c r="D533" s="42"/>
      <c r="E533" s="43" t="s">
        <v>439</v>
      </c>
      <c r="F533" s="44" t="s">
        <v>319</v>
      </c>
      <c r="G533" s="139">
        <v>2</v>
      </c>
      <c r="H533" s="137">
        <v>45</v>
      </c>
      <c r="I533" s="156"/>
      <c r="J533" s="173">
        <v>40</v>
      </c>
      <c r="K533" s="87">
        <f t="shared" si="35"/>
        <v>1.2</v>
      </c>
      <c r="L533" s="87">
        <f t="shared" si="36"/>
        <v>0</v>
      </c>
      <c r="M533" s="46">
        <f t="shared" si="37"/>
        <v>54</v>
      </c>
      <c r="N533" s="377"/>
      <c r="O533" s="360"/>
      <c r="P533" s="360"/>
      <c r="Q533" s="360"/>
      <c r="R533" s="360"/>
      <c r="S533" s="360"/>
      <c r="T533" s="360"/>
      <c r="U533" s="360"/>
      <c r="V533" s="360"/>
      <c r="W533" s="360"/>
      <c r="X533" s="360"/>
      <c r="Y533" s="360"/>
      <c r="Z533" s="360"/>
      <c r="AA533" s="360"/>
      <c r="AB533" s="360"/>
      <c r="AC533" s="360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513</v>
      </c>
      <c r="F534" s="44" t="s">
        <v>319</v>
      </c>
      <c r="G534" s="139">
        <v>2</v>
      </c>
      <c r="H534" s="137"/>
      <c r="I534" s="156">
        <v>30</v>
      </c>
      <c r="J534" s="173">
        <v>40</v>
      </c>
      <c r="K534" s="87">
        <f t="shared" si="35"/>
        <v>0</v>
      </c>
      <c r="L534" s="87">
        <f t="shared" si="36"/>
        <v>1.2</v>
      </c>
      <c r="M534" s="46">
        <f t="shared" si="37"/>
        <v>27</v>
      </c>
      <c r="N534" s="377"/>
      <c r="O534" s="360"/>
      <c r="P534" s="360"/>
      <c r="Q534" s="360"/>
      <c r="R534" s="360"/>
      <c r="S534" s="360"/>
      <c r="T534" s="360"/>
      <c r="U534" s="360"/>
      <c r="V534" s="360"/>
      <c r="W534" s="360"/>
      <c r="X534" s="360"/>
      <c r="Y534" s="360"/>
      <c r="Z534" s="360"/>
      <c r="AA534" s="360"/>
      <c r="AB534" s="360"/>
      <c r="AC534" s="360"/>
      <c r="AD534" s="83"/>
    </row>
    <row r="535" spans="1:30" s="225" customFormat="1" ht="18" customHeight="1">
      <c r="A535" s="121"/>
      <c r="B535" s="107"/>
      <c r="C535" s="108"/>
      <c r="D535" s="42"/>
      <c r="E535" s="43" t="s">
        <v>513</v>
      </c>
      <c r="F535" s="44" t="s">
        <v>319</v>
      </c>
      <c r="G535" s="139">
        <v>2</v>
      </c>
      <c r="H535" s="137"/>
      <c r="I535" s="156">
        <v>30</v>
      </c>
      <c r="J535" s="173">
        <v>40</v>
      </c>
      <c r="K535" s="87">
        <f t="shared" si="35"/>
        <v>0</v>
      </c>
      <c r="L535" s="87">
        <f t="shared" si="36"/>
        <v>1.2</v>
      </c>
      <c r="M535" s="46">
        <f t="shared" si="37"/>
        <v>27</v>
      </c>
      <c r="N535" s="377"/>
      <c r="O535" s="360"/>
      <c r="P535" s="360"/>
      <c r="Q535" s="360"/>
      <c r="R535" s="360"/>
      <c r="S535" s="360"/>
      <c r="T535" s="360"/>
      <c r="U535" s="360"/>
      <c r="V535" s="360"/>
      <c r="W535" s="360"/>
      <c r="X535" s="360"/>
      <c r="Y535" s="360"/>
      <c r="Z535" s="360"/>
      <c r="AA535" s="360"/>
      <c r="AB535" s="360"/>
      <c r="AC535" s="360"/>
      <c r="AD535" s="83"/>
    </row>
    <row r="536" spans="1:30" ht="18" customHeight="1">
      <c r="A536" s="121"/>
      <c r="B536" s="107"/>
      <c r="C536" s="108"/>
      <c r="D536" s="42"/>
      <c r="E536" s="43" t="s">
        <v>288</v>
      </c>
      <c r="F536" s="44" t="s">
        <v>324</v>
      </c>
      <c r="G536" s="139">
        <v>2</v>
      </c>
      <c r="H536" s="137">
        <v>15</v>
      </c>
      <c r="I536" s="156">
        <v>30</v>
      </c>
      <c r="J536" s="173">
        <v>40</v>
      </c>
      <c r="K536" s="87">
        <f t="shared" si="35"/>
        <v>1.2</v>
      </c>
      <c r="L536" s="87">
        <f t="shared" si="36"/>
        <v>1.2</v>
      </c>
      <c r="M536" s="46">
        <f t="shared" si="37"/>
        <v>45</v>
      </c>
      <c r="N536" s="377"/>
      <c r="O536" s="360"/>
      <c r="P536" s="360"/>
      <c r="Q536" s="360"/>
      <c r="R536" s="360"/>
      <c r="S536" s="360"/>
      <c r="T536" s="360"/>
      <c r="U536" s="360"/>
      <c r="V536" s="360"/>
      <c r="W536" s="360"/>
      <c r="X536" s="360"/>
      <c r="Y536" s="360"/>
      <c r="Z536" s="360"/>
      <c r="AA536" s="360"/>
      <c r="AB536" s="360"/>
      <c r="AC536" s="360"/>
      <c r="AD536" s="83"/>
    </row>
    <row r="537" spans="1:30" s="225" customFormat="1" ht="18" customHeight="1">
      <c r="A537" s="121"/>
      <c r="B537" s="107"/>
      <c r="C537" s="108"/>
      <c r="D537" s="42"/>
      <c r="E537" s="43" t="s">
        <v>288</v>
      </c>
      <c r="F537" s="44" t="s">
        <v>325</v>
      </c>
      <c r="G537" s="139">
        <v>2</v>
      </c>
      <c r="H537" s="137">
        <v>15</v>
      </c>
      <c r="I537" s="156">
        <v>30</v>
      </c>
      <c r="J537" s="173">
        <v>40</v>
      </c>
      <c r="K537" s="87">
        <f t="shared" si="35"/>
        <v>1.2</v>
      </c>
      <c r="L537" s="87">
        <f t="shared" si="36"/>
        <v>1.2</v>
      </c>
      <c r="M537" s="46">
        <f t="shared" si="37"/>
        <v>45</v>
      </c>
      <c r="N537" s="377"/>
      <c r="O537" s="360"/>
      <c r="P537" s="360"/>
      <c r="Q537" s="360"/>
      <c r="R537" s="360"/>
      <c r="S537" s="360"/>
      <c r="T537" s="360"/>
      <c r="U537" s="360"/>
      <c r="V537" s="360"/>
      <c r="W537" s="360"/>
      <c r="X537" s="360"/>
      <c r="Y537" s="360"/>
      <c r="Z537" s="360"/>
      <c r="AA537" s="360"/>
      <c r="AB537" s="360"/>
      <c r="AC537" s="360"/>
      <c r="AD537" s="83"/>
    </row>
    <row r="538" spans="1:30" s="225" customFormat="1" ht="18" customHeight="1">
      <c r="A538" s="121"/>
      <c r="B538" s="107"/>
      <c r="C538" s="108"/>
      <c r="D538" s="42"/>
      <c r="E538" s="43" t="s">
        <v>287</v>
      </c>
      <c r="F538" s="44" t="s">
        <v>243</v>
      </c>
      <c r="G538" s="139">
        <v>2</v>
      </c>
      <c r="H538" s="137">
        <v>15</v>
      </c>
      <c r="I538" s="156">
        <v>30</v>
      </c>
      <c r="J538" s="173">
        <v>40</v>
      </c>
      <c r="K538" s="87">
        <f t="shared" si="35"/>
        <v>1.2</v>
      </c>
      <c r="L538" s="87">
        <f t="shared" si="36"/>
        <v>1.2</v>
      </c>
      <c r="M538" s="46">
        <f t="shared" si="37"/>
        <v>45</v>
      </c>
      <c r="N538" s="377"/>
      <c r="O538" s="360"/>
      <c r="P538" s="360"/>
      <c r="Q538" s="360"/>
      <c r="R538" s="360"/>
      <c r="S538" s="360"/>
      <c r="T538" s="360"/>
      <c r="U538" s="360"/>
      <c r="V538" s="360"/>
      <c r="W538" s="360"/>
      <c r="X538" s="360"/>
      <c r="Y538" s="360"/>
      <c r="Z538" s="360"/>
      <c r="AA538" s="360"/>
      <c r="AB538" s="360"/>
      <c r="AC538" s="360"/>
      <c r="AD538" s="83"/>
    </row>
    <row r="539" spans="1:30" s="225" customFormat="1" ht="18" customHeight="1">
      <c r="A539" s="121"/>
      <c r="B539" s="107"/>
      <c r="C539" s="108"/>
      <c r="D539" s="42"/>
      <c r="E539" s="43" t="s">
        <v>441</v>
      </c>
      <c r="F539" s="44" t="s">
        <v>262</v>
      </c>
      <c r="G539" s="139">
        <v>2</v>
      </c>
      <c r="H539" s="137">
        <v>19</v>
      </c>
      <c r="I539" s="156"/>
      <c r="J539" s="173">
        <v>40</v>
      </c>
      <c r="K539" s="87">
        <f t="shared" si="35"/>
        <v>1.2</v>
      </c>
      <c r="L539" s="87">
        <f t="shared" si="36"/>
        <v>0</v>
      </c>
      <c r="M539" s="46">
        <f t="shared" si="37"/>
        <v>22.8</v>
      </c>
      <c r="N539" s="377"/>
      <c r="O539" s="360"/>
      <c r="P539" s="360"/>
      <c r="Q539" s="360"/>
      <c r="R539" s="360"/>
      <c r="S539" s="360"/>
      <c r="T539" s="360"/>
      <c r="U539" s="360"/>
      <c r="V539" s="360"/>
      <c r="W539" s="360"/>
      <c r="X539" s="360"/>
      <c r="Y539" s="360"/>
      <c r="Z539" s="360"/>
      <c r="AA539" s="360"/>
      <c r="AB539" s="360"/>
      <c r="AC539" s="360"/>
      <c r="AD539" s="83"/>
    </row>
    <row r="540" spans="1:30" s="225" customFormat="1" ht="18" customHeight="1">
      <c r="A540" s="121"/>
      <c r="B540" s="107"/>
      <c r="C540" s="108"/>
      <c r="D540" s="42"/>
      <c r="E540" s="43" t="s">
        <v>514</v>
      </c>
      <c r="F540" s="44" t="s">
        <v>262</v>
      </c>
      <c r="G540" s="139">
        <v>2</v>
      </c>
      <c r="H540" s="137"/>
      <c r="I540" s="156">
        <v>41</v>
      </c>
      <c r="J540" s="173">
        <v>40</v>
      </c>
      <c r="K540" s="87">
        <f t="shared" si="35"/>
        <v>0</v>
      </c>
      <c r="L540" s="87">
        <f t="shared" si="36"/>
        <v>1.2</v>
      </c>
      <c r="M540" s="46">
        <f t="shared" si="37"/>
        <v>36.9</v>
      </c>
      <c r="N540" s="377"/>
      <c r="O540" s="360"/>
      <c r="P540" s="360"/>
      <c r="Q540" s="360"/>
      <c r="R540" s="360"/>
      <c r="S540" s="360"/>
      <c r="T540" s="360"/>
      <c r="U540" s="360"/>
      <c r="V540" s="360"/>
      <c r="W540" s="360"/>
      <c r="X540" s="360"/>
      <c r="Y540" s="360"/>
      <c r="Z540" s="360"/>
      <c r="AA540" s="360"/>
      <c r="AB540" s="360"/>
      <c r="AC540" s="360"/>
      <c r="AD540" s="83"/>
    </row>
    <row r="541" spans="1:30" s="225" customFormat="1" ht="18" customHeight="1">
      <c r="A541" s="121"/>
      <c r="B541" s="107"/>
      <c r="C541" s="108"/>
      <c r="D541" s="42"/>
      <c r="E541" s="43" t="s">
        <v>515</v>
      </c>
      <c r="F541" s="44" t="s">
        <v>411</v>
      </c>
      <c r="G541" s="139">
        <v>2</v>
      </c>
      <c r="H541" s="137"/>
      <c r="I541" s="156">
        <v>41</v>
      </c>
      <c r="J541" s="173">
        <v>40</v>
      </c>
      <c r="K541" s="87">
        <f t="shared" si="35"/>
        <v>0</v>
      </c>
      <c r="L541" s="87">
        <f t="shared" si="36"/>
        <v>1.2</v>
      </c>
      <c r="M541" s="46">
        <f t="shared" si="37"/>
        <v>36.9</v>
      </c>
      <c r="N541" s="377"/>
      <c r="O541" s="360"/>
      <c r="P541" s="360"/>
      <c r="Q541" s="360"/>
      <c r="R541" s="360"/>
      <c r="S541" s="360"/>
      <c r="T541" s="360"/>
      <c r="U541" s="360"/>
      <c r="V541" s="360"/>
      <c r="W541" s="360"/>
      <c r="X541" s="360"/>
      <c r="Y541" s="360"/>
      <c r="Z541" s="360"/>
      <c r="AA541" s="360"/>
      <c r="AB541" s="360"/>
      <c r="AC541" s="360"/>
      <c r="AD541" s="83"/>
    </row>
    <row r="542" spans="1:30" ht="18" customHeight="1">
      <c r="A542" s="104">
        <v>27</v>
      </c>
      <c r="B542" s="91" t="s">
        <v>127</v>
      </c>
      <c r="C542" s="101" t="s">
        <v>128</v>
      </c>
      <c r="D542" s="42">
        <v>71400119925</v>
      </c>
      <c r="E542" s="43" t="s">
        <v>161</v>
      </c>
      <c r="F542" s="44" t="s">
        <v>164</v>
      </c>
      <c r="G542" s="170">
        <v>1</v>
      </c>
      <c r="H542" s="140">
        <v>30</v>
      </c>
      <c r="I542" s="140">
        <v>60</v>
      </c>
      <c r="J542" s="173">
        <v>36</v>
      </c>
      <c r="K542" s="87">
        <f t="shared" si="35"/>
        <v>1.2</v>
      </c>
      <c r="L542" s="87">
        <f t="shared" si="36"/>
        <v>1.2</v>
      </c>
      <c r="M542" s="46">
        <f t="shared" si="37"/>
        <v>90</v>
      </c>
      <c r="N542" s="376">
        <v>67.5</v>
      </c>
      <c r="O542" s="363"/>
      <c r="P542" s="361">
        <f>SUM(M542:M562)+N542+O542</f>
        <v>1237.7</v>
      </c>
      <c r="Q542" s="363">
        <v>0</v>
      </c>
      <c r="R542" s="361">
        <v>56</v>
      </c>
      <c r="S542" s="367">
        <v>450</v>
      </c>
      <c r="T542" s="363">
        <v>450</v>
      </c>
      <c r="U542" s="367">
        <v>112</v>
      </c>
      <c r="V542" s="365">
        <v>112</v>
      </c>
      <c r="W542" s="367">
        <v>56</v>
      </c>
      <c r="X542" s="363">
        <v>56</v>
      </c>
      <c r="Y542" s="361">
        <f>ROUND((P542-T542),1)</f>
        <v>787.7</v>
      </c>
      <c r="Z542" s="359">
        <f>IF(OR(SUM(V542)="",SUM(Q542)=""),0,IF(OR(SUM(U542)=320,SUM(V542)&gt;0),ROUND((SUM(Q542)-SUM(V542)),1),0))</f>
        <v>-112</v>
      </c>
      <c r="AA542" s="359">
        <f>IF(OR(SUM(X542:X562)="",SUM(R542:R562)=""),0,IF(OR(SUM(W542:W562)=160,SUM(X542:X562)&gt;0),ROUND((SUM(R542:R562)-SUM(X542:X562)),1),0))</f>
        <v>0</v>
      </c>
      <c r="AB542" s="370"/>
      <c r="AC542" s="372">
        <f>SUM(Y542:AA562)</f>
        <v>675.7</v>
      </c>
      <c r="AD542" s="83"/>
    </row>
    <row r="543" spans="1:30" ht="18" customHeight="1">
      <c r="A543" s="90"/>
      <c r="B543" s="107"/>
      <c r="C543" s="108"/>
      <c r="D543" s="42">
        <v>71400119905</v>
      </c>
      <c r="E543" s="43" t="s">
        <v>161</v>
      </c>
      <c r="F543" s="44" t="s">
        <v>165</v>
      </c>
      <c r="G543" s="170">
        <v>1</v>
      </c>
      <c r="H543" s="140">
        <v>30</v>
      </c>
      <c r="I543" s="140">
        <v>60</v>
      </c>
      <c r="J543" s="173">
        <v>39</v>
      </c>
      <c r="K543" s="87">
        <f t="shared" si="35"/>
        <v>1.2</v>
      </c>
      <c r="L543" s="87">
        <f t="shared" si="36"/>
        <v>1.2</v>
      </c>
      <c r="M543" s="46">
        <f t="shared" si="37"/>
        <v>90</v>
      </c>
      <c r="N543" s="377"/>
      <c r="O543" s="364"/>
      <c r="P543" s="362"/>
      <c r="Q543" s="364"/>
      <c r="R543" s="362"/>
      <c r="S543" s="368"/>
      <c r="T543" s="364"/>
      <c r="U543" s="368"/>
      <c r="V543" s="366"/>
      <c r="W543" s="368"/>
      <c r="X543" s="364"/>
      <c r="Y543" s="362"/>
      <c r="Z543" s="369"/>
      <c r="AA543" s="369"/>
      <c r="AB543" s="391"/>
      <c r="AC543" s="373"/>
      <c r="AD543" s="83"/>
    </row>
    <row r="544" spans="1:30" ht="18" customHeight="1">
      <c r="A544" s="90"/>
      <c r="B544" s="107"/>
      <c r="C544" s="108"/>
      <c r="D544" s="42">
        <v>21100180101</v>
      </c>
      <c r="E544" s="43" t="s">
        <v>166</v>
      </c>
      <c r="F544" s="44" t="s">
        <v>167</v>
      </c>
      <c r="G544" s="170">
        <v>1</v>
      </c>
      <c r="H544" s="140">
        <v>15</v>
      </c>
      <c r="I544" s="140">
        <v>60</v>
      </c>
      <c r="J544" s="173">
        <v>17</v>
      </c>
      <c r="K544" s="87">
        <f t="shared" si="35"/>
        <v>1</v>
      </c>
      <c r="L544" s="87">
        <f t="shared" si="36"/>
        <v>1</v>
      </c>
      <c r="M544" s="46">
        <f t="shared" si="37"/>
        <v>60</v>
      </c>
      <c r="N544" s="377"/>
      <c r="O544" s="364"/>
      <c r="P544" s="362"/>
      <c r="Q544" s="364"/>
      <c r="R544" s="362"/>
      <c r="S544" s="368"/>
      <c r="T544" s="364"/>
      <c r="U544" s="368"/>
      <c r="V544" s="366"/>
      <c r="W544" s="368"/>
      <c r="X544" s="364"/>
      <c r="Y544" s="362"/>
      <c r="Z544" s="369"/>
      <c r="AA544" s="369"/>
      <c r="AB544" s="391"/>
      <c r="AC544" s="373"/>
      <c r="AD544" s="83"/>
    </row>
    <row r="545" spans="1:30" ht="18" customHeight="1">
      <c r="A545" s="90"/>
      <c r="B545" s="107"/>
      <c r="C545" s="108"/>
      <c r="D545" s="42">
        <v>21100149701</v>
      </c>
      <c r="E545" s="43" t="s">
        <v>168</v>
      </c>
      <c r="F545" s="44" t="s">
        <v>169</v>
      </c>
      <c r="G545" s="170">
        <v>1</v>
      </c>
      <c r="H545" s="142">
        <v>30</v>
      </c>
      <c r="I545" s="142">
        <v>30</v>
      </c>
      <c r="J545" s="173">
        <v>37</v>
      </c>
      <c r="K545" s="87">
        <f t="shared" si="35"/>
        <v>1.2</v>
      </c>
      <c r="L545" s="87">
        <f t="shared" si="36"/>
        <v>1.2</v>
      </c>
      <c r="M545" s="46">
        <f t="shared" si="37"/>
        <v>63</v>
      </c>
      <c r="N545" s="377"/>
      <c r="O545" s="364"/>
      <c r="P545" s="362"/>
      <c r="Q545" s="364"/>
      <c r="R545" s="362"/>
      <c r="S545" s="368"/>
      <c r="T545" s="364"/>
      <c r="U545" s="368"/>
      <c r="V545" s="366"/>
      <c r="W545" s="368"/>
      <c r="X545" s="364"/>
      <c r="Y545" s="362"/>
      <c r="Z545" s="369"/>
      <c r="AA545" s="369"/>
      <c r="AB545" s="391"/>
      <c r="AC545" s="373"/>
      <c r="AD545" s="83"/>
    </row>
    <row r="546" spans="1:30" ht="18" customHeight="1">
      <c r="A546" s="90"/>
      <c r="B546" s="107"/>
      <c r="C546" s="108"/>
      <c r="D546" s="42">
        <v>21100149702</v>
      </c>
      <c r="E546" s="43" t="s">
        <v>168</v>
      </c>
      <c r="F546" s="44" t="s">
        <v>170</v>
      </c>
      <c r="G546" s="170">
        <v>1</v>
      </c>
      <c r="H546" s="142">
        <v>30</v>
      </c>
      <c r="I546" s="142">
        <v>30</v>
      </c>
      <c r="J546" s="173">
        <v>33</v>
      </c>
      <c r="K546" s="87">
        <f t="shared" si="35"/>
        <v>1</v>
      </c>
      <c r="L546" s="87">
        <f t="shared" si="36"/>
        <v>1.1000000000000001</v>
      </c>
      <c r="M546" s="46">
        <f t="shared" si="37"/>
        <v>54.8</v>
      </c>
      <c r="N546" s="377"/>
      <c r="O546" s="364"/>
      <c r="P546" s="362"/>
      <c r="Q546" s="364"/>
      <c r="R546" s="362"/>
      <c r="S546" s="368"/>
      <c r="T546" s="364"/>
      <c r="U546" s="368"/>
      <c r="V546" s="366"/>
      <c r="W546" s="368"/>
      <c r="X546" s="364"/>
      <c r="Y546" s="362"/>
      <c r="Z546" s="369"/>
      <c r="AA546" s="369"/>
      <c r="AB546" s="391"/>
      <c r="AC546" s="373"/>
      <c r="AD546" s="83"/>
    </row>
    <row r="547" spans="1:30" ht="18" customHeight="1">
      <c r="A547" s="90"/>
      <c r="B547" s="107"/>
      <c r="C547" s="108"/>
      <c r="D547" s="42">
        <v>21100150101</v>
      </c>
      <c r="E547" s="43" t="s">
        <v>171</v>
      </c>
      <c r="F547" s="44" t="s">
        <v>169</v>
      </c>
      <c r="G547" s="170">
        <v>1</v>
      </c>
      <c r="H547" s="140">
        <v>15</v>
      </c>
      <c r="I547" s="140">
        <v>30</v>
      </c>
      <c r="J547" s="173">
        <v>37</v>
      </c>
      <c r="K547" s="87">
        <f t="shared" si="35"/>
        <v>1.2</v>
      </c>
      <c r="L547" s="87">
        <f t="shared" si="36"/>
        <v>1.2</v>
      </c>
      <c r="M547" s="46">
        <f t="shared" si="37"/>
        <v>45</v>
      </c>
      <c r="N547" s="377"/>
      <c r="O547" s="364"/>
      <c r="P547" s="362"/>
      <c r="Q547" s="364"/>
      <c r="R547" s="362"/>
      <c r="S547" s="368"/>
      <c r="T547" s="364"/>
      <c r="U547" s="368"/>
      <c r="V547" s="366"/>
      <c r="W547" s="368"/>
      <c r="X547" s="364"/>
      <c r="Y547" s="362"/>
      <c r="Z547" s="369"/>
      <c r="AA547" s="369"/>
      <c r="AB547" s="391"/>
      <c r="AC547" s="373"/>
      <c r="AD547" s="83"/>
    </row>
    <row r="548" spans="1:30" ht="18" customHeight="1">
      <c r="A548" s="90"/>
      <c r="B548" s="107"/>
      <c r="C548" s="108"/>
      <c r="D548" s="42">
        <v>21100150102</v>
      </c>
      <c r="E548" s="43" t="s">
        <v>171</v>
      </c>
      <c r="F548" s="44" t="s">
        <v>170</v>
      </c>
      <c r="G548" s="170">
        <v>1</v>
      </c>
      <c r="H548" s="140">
        <v>15</v>
      </c>
      <c r="I548" s="140">
        <v>30</v>
      </c>
      <c r="J548" s="173">
        <v>33</v>
      </c>
      <c r="K548" s="87">
        <f t="shared" si="35"/>
        <v>1</v>
      </c>
      <c r="L548" s="87">
        <f t="shared" si="36"/>
        <v>1.1000000000000001</v>
      </c>
      <c r="M548" s="46">
        <f t="shared" si="37"/>
        <v>39.799999999999997</v>
      </c>
      <c r="N548" s="377"/>
      <c r="O548" s="364"/>
      <c r="P548" s="362"/>
      <c r="Q548" s="364"/>
      <c r="R548" s="362"/>
      <c r="S548" s="368"/>
      <c r="T548" s="364"/>
      <c r="U548" s="368"/>
      <c r="V548" s="366"/>
      <c r="W548" s="368"/>
      <c r="X548" s="364"/>
      <c r="Y548" s="362"/>
      <c r="Z548" s="369"/>
      <c r="AA548" s="369"/>
      <c r="AB548" s="391"/>
      <c r="AC548" s="373"/>
      <c r="AD548" s="83"/>
    </row>
    <row r="549" spans="1:30" ht="18" customHeight="1">
      <c r="A549" s="90"/>
      <c r="B549" s="107"/>
      <c r="C549" s="108"/>
      <c r="D549" s="42">
        <v>21100119808</v>
      </c>
      <c r="E549" s="43" t="s">
        <v>161</v>
      </c>
      <c r="F549" s="44" t="s">
        <v>172</v>
      </c>
      <c r="G549" s="170">
        <v>1</v>
      </c>
      <c r="H549" s="142">
        <v>30</v>
      </c>
      <c r="I549" s="142">
        <v>0</v>
      </c>
      <c r="J549" s="173">
        <v>67</v>
      </c>
      <c r="K549" s="87">
        <f t="shared" si="35"/>
        <v>1.3</v>
      </c>
      <c r="L549" s="87">
        <f t="shared" si="36"/>
        <v>0</v>
      </c>
      <c r="M549" s="46">
        <f t="shared" si="37"/>
        <v>39</v>
      </c>
      <c r="N549" s="377"/>
      <c r="O549" s="364"/>
      <c r="P549" s="362"/>
      <c r="Q549" s="364"/>
      <c r="R549" s="362"/>
      <c r="S549" s="368"/>
      <c r="T549" s="364"/>
      <c r="U549" s="368"/>
      <c r="V549" s="366"/>
      <c r="W549" s="368"/>
      <c r="X549" s="364"/>
      <c r="Y549" s="362"/>
      <c r="Z549" s="369"/>
      <c r="AA549" s="369"/>
      <c r="AB549" s="391"/>
      <c r="AC549" s="373"/>
      <c r="AD549" s="83"/>
    </row>
    <row r="550" spans="1:30" ht="18" customHeight="1">
      <c r="A550" s="90"/>
      <c r="B550" s="107"/>
      <c r="C550" s="108"/>
      <c r="D550" s="42">
        <v>21100119808</v>
      </c>
      <c r="E550" s="43" t="s">
        <v>161</v>
      </c>
      <c r="F550" s="44" t="s">
        <v>172</v>
      </c>
      <c r="G550" s="170">
        <v>1</v>
      </c>
      <c r="H550" s="142">
        <v>0</v>
      </c>
      <c r="I550" s="142">
        <v>30</v>
      </c>
      <c r="J550" s="173">
        <v>33</v>
      </c>
      <c r="K550" s="87">
        <f t="shared" si="35"/>
        <v>0</v>
      </c>
      <c r="L550" s="87">
        <f t="shared" si="36"/>
        <v>1.1000000000000001</v>
      </c>
      <c r="M550" s="46">
        <f t="shared" si="37"/>
        <v>24.8</v>
      </c>
      <c r="N550" s="377"/>
      <c r="O550" s="364"/>
      <c r="P550" s="362"/>
      <c r="Q550" s="364"/>
      <c r="R550" s="362"/>
      <c r="S550" s="368"/>
      <c r="T550" s="364"/>
      <c r="U550" s="368"/>
      <c r="V550" s="366"/>
      <c r="W550" s="368"/>
      <c r="X550" s="364"/>
      <c r="Y550" s="362"/>
      <c r="Z550" s="369"/>
      <c r="AA550" s="369"/>
      <c r="AB550" s="391"/>
      <c r="AC550" s="373"/>
      <c r="AD550" s="83"/>
    </row>
    <row r="551" spans="1:30" ht="18" customHeight="1">
      <c r="A551" s="90"/>
      <c r="B551" s="107"/>
      <c r="C551" s="108"/>
      <c r="D551" s="42">
        <v>21100119808</v>
      </c>
      <c r="E551" s="43" t="s">
        <v>161</v>
      </c>
      <c r="F551" s="44" t="s">
        <v>172</v>
      </c>
      <c r="G551" s="170">
        <v>1</v>
      </c>
      <c r="H551" s="142">
        <v>0</v>
      </c>
      <c r="I551" s="142">
        <v>30</v>
      </c>
      <c r="J551" s="173">
        <v>34</v>
      </c>
      <c r="K551" s="87">
        <f t="shared" si="35"/>
        <v>0</v>
      </c>
      <c r="L551" s="87">
        <f t="shared" si="36"/>
        <v>1.1000000000000001</v>
      </c>
      <c r="M551" s="46">
        <f t="shared" si="37"/>
        <v>24.8</v>
      </c>
      <c r="N551" s="377"/>
      <c r="O551" s="364"/>
      <c r="P551" s="362"/>
      <c r="Q551" s="364"/>
      <c r="R551" s="362"/>
      <c r="S551" s="368"/>
      <c r="T551" s="364"/>
      <c r="U551" s="368"/>
      <c r="V551" s="366"/>
      <c r="W551" s="368"/>
      <c r="X551" s="364"/>
      <c r="Y551" s="362"/>
      <c r="Z551" s="369"/>
      <c r="AA551" s="369"/>
      <c r="AB551" s="391"/>
      <c r="AC551" s="373"/>
      <c r="AD551" s="83"/>
    </row>
    <row r="552" spans="1:30" s="133" customFormat="1" ht="18" customHeight="1">
      <c r="A552" s="129"/>
      <c r="B552" s="130"/>
      <c r="C552" s="131"/>
      <c r="D552" s="126"/>
      <c r="E552" s="127" t="s">
        <v>173</v>
      </c>
      <c r="F552" s="128" t="s">
        <v>169</v>
      </c>
      <c r="G552" s="174">
        <v>1</v>
      </c>
      <c r="H552" s="200">
        <v>15</v>
      </c>
      <c r="I552" s="200">
        <v>0</v>
      </c>
      <c r="J552" s="173"/>
      <c r="K552" s="87">
        <f t="shared" si="35"/>
        <v>0</v>
      </c>
      <c r="L552" s="87">
        <f t="shared" si="36"/>
        <v>0</v>
      </c>
      <c r="M552" s="46">
        <f t="shared" si="37"/>
        <v>0</v>
      </c>
      <c r="N552" s="377"/>
      <c r="O552" s="364"/>
      <c r="P552" s="362"/>
      <c r="Q552" s="364"/>
      <c r="R552" s="362"/>
      <c r="S552" s="368"/>
      <c r="T552" s="364"/>
      <c r="U552" s="368"/>
      <c r="V552" s="366"/>
      <c r="W552" s="368"/>
      <c r="X552" s="364"/>
      <c r="Y552" s="362"/>
      <c r="Z552" s="369"/>
      <c r="AA552" s="369"/>
      <c r="AB552" s="391"/>
      <c r="AC552" s="373"/>
      <c r="AD552" s="132"/>
    </row>
    <row r="553" spans="1:30" ht="18" customHeight="1">
      <c r="A553" s="121"/>
      <c r="B553" s="107"/>
      <c r="C553" s="108"/>
      <c r="D553" s="42"/>
      <c r="E553" s="43" t="s">
        <v>442</v>
      </c>
      <c r="F553" s="44" t="s">
        <v>183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5"/>
        <v>1.2</v>
      </c>
      <c r="L553" s="87">
        <f t="shared" si="36"/>
        <v>1.2</v>
      </c>
      <c r="M553" s="46">
        <f t="shared" si="37"/>
        <v>63</v>
      </c>
      <c r="N553" s="377"/>
      <c r="O553" s="364"/>
      <c r="P553" s="362"/>
      <c r="Q553" s="364"/>
      <c r="R553" s="362"/>
      <c r="S553" s="368"/>
      <c r="T553" s="364"/>
      <c r="U553" s="368"/>
      <c r="V553" s="366"/>
      <c r="W553" s="368"/>
      <c r="X553" s="364"/>
      <c r="Y553" s="362"/>
      <c r="Z553" s="369"/>
      <c r="AA553" s="369"/>
      <c r="AB553" s="391"/>
      <c r="AC553" s="373"/>
      <c r="AD553" s="83"/>
    </row>
    <row r="554" spans="1:30" s="225" customFormat="1" ht="18" customHeight="1">
      <c r="A554" s="121"/>
      <c r="B554" s="107"/>
      <c r="C554" s="108"/>
      <c r="D554" s="42"/>
      <c r="E554" s="43" t="s">
        <v>442</v>
      </c>
      <c r="F554" s="44" t="s">
        <v>206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5"/>
        <v>1.2</v>
      </c>
      <c r="L554" s="87">
        <f t="shared" si="36"/>
        <v>1.2</v>
      </c>
      <c r="M554" s="46">
        <f t="shared" si="37"/>
        <v>63</v>
      </c>
      <c r="N554" s="377"/>
      <c r="O554" s="364"/>
      <c r="P554" s="362"/>
      <c r="Q554" s="364"/>
      <c r="R554" s="362"/>
      <c r="S554" s="368"/>
      <c r="T554" s="364"/>
      <c r="U554" s="368"/>
      <c r="V554" s="366"/>
      <c r="W554" s="368"/>
      <c r="X554" s="364"/>
      <c r="Y554" s="362"/>
      <c r="Z554" s="369"/>
      <c r="AA554" s="369"/>
      <c r="AB554" s="391"/>
      <c r="AC554" s="373"/>
      <c r="AD554" s="83"/>
    </row>
    <row r="555" spans="1:30" ht="18" customHeight="1">
      <c r="A555" s="121"/>
      <c r="B555" s="107"/>
      <c r="C555" s="108"/>
      <c r="D555" s="42"/>
      <c r="E555" s="43" t="s">
        <v>287</v>
      </c>
      <c r="F555" s="44" t="s">
        <v>183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5"/>
        <v>1.2</v>
      </c>
      <c r="L555" s="87">
        <f t="shared" si="36"/>
        <v>1.2</v>
      </c>
      <c r="M555" s="46">
        <f t="shared" si="37"/>
        <v>63</v>
      </c>
      <c r="N555" s="377"/>
      <c r="O555" s="364"/>
      <c r="P555" s="362"/>
      <c r="Q555" s="364"/>
      <c r="R555" s="362"/>
      <c r="S555" s="368"/>
      <c r="T555" s="364"/>
      <c r="U555" s="368"/>
      <c r="V555" s="366"/>
      <c r="W555" s="368"/>
      <c r="X555" s="364"/>
      <c r="Y555" s="362"/>
      <c r="Z555" s="369"/>
      <c r="AA555" s="369"/>
      <c r="AB555" s="391"/>
      <c r="AC555" s="373"/>
      <c r="AD555" s="83"/>
    </row>
    <row r="556" spans="1:30" s="225" customFormat="1" ht="18" customHeight="1">
      <c r="A556" s="121"/>
      <c r="B556" s="107"/>
      <c r="C556" s="108"/>
      <c r="D556" s="42"/>
      <c r="E556" s="43" t="s">
        <v>287</v>
      </c>
      <c r="F556" s="44" t="s">
        <v>206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35"/>
        <v>1.2</v>
      </c>
      <c r="L556" s="87">
        <f t="shared" si="36"/>
        <v>1.2</v>
      </c>
      <c r="M556" s="46">
        <f t="shared" si="37"/>
        <v>63</v>
      </c>
      <c r="N556" s="377"/>
      <c r="O556" s="364"/>
      <c r="P556" s="362"/>
      <c r="Q556" s="364"/>
      <c r="R556" s="362"/>
      <c r="S556" s="368"/>
      <c r="T556" s="364"/>
      <c r="U556" s="368"/>
      <c r="V556" s="366"/>
      <c r="W556" s="368"/>
      <c r="X556" s="364"/>
      <c r="Y556" s="362"/>
      <c r="Z556" s="369"/>
      <c r="AA556" s="369"/>
      <c r="AB556" s="391"/>
      <c r="AC556" s="373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169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35"/>
        <v>1.2</v>
      </c>
      <c r="L557" s="87">
        <f t="shared" si="36"/>
        <v>1.2</v>
      </c>
      <c r="M557" s="46">
        <f t="shared" si="37"/>
        <v>63</v>
      </c>
      <c r="N557" s="377"/>
      <c r="O557" s="364"/>
      <c r="P557" s="362"/>
      <c r="Q557" s="364"/>
      <c r="R557" s="362"/>
      <c r="S557" s="368"/>
      <c r="T557" s="364"/>
      <c r="U557" s="368"/>
      <c r="V557" s="366"/>
      <c r="W557" s="368"/>
      <c r="X557" s="364"/>
      <c r="Y557" s="362"/>
      <c r="Z557" s="369"/>
      <c r="AA557" s="369"/>
      <c r="AB557" s="391"/>
      <c r="AC557" s="373"/>
      <c r="AD557" s="83"/>
    </row>
    <row r="558" spans="1:30" ht="18" customHeight="1">
      <c r="A558" s="121"/>
      <c r="B558" s="107"/>
      <c r="C558" s="108"/>
      <c r="D558" s="42"/>
      <c r="E558" s="43" t="s">
        <v>443</v>
      </c>
      <c r="F558" s="44" t="s">
        <v>170</v>
      </c>
      <c r="G558" s="170">
        <v>2</v>
      </c>
      <c r="H558" s="142">
        <v>30</v>
      </c>
      <c r="I558" s="142">
        <v>30</v>
      </c>
      <c r="J558" s="173">
        <v>40</v>
      </c>
      <c r="K558" s="87">
        <f t="shared" si="35"/>
        <v>1.2</v>
      </c>
      <c r="L558" s="87">
        <f t="shared" si="36"/>
        <v>1.2</v>
      </c>
      <c r="M558" s="46">
        <f t="shared" si="37"/>
        <v>63</v>
      </c>
      <c r="N558" s="377"/>
      <c r="O558" s="364"/>
      <c r="P558" s="362"/>
      <c r="Q558" s="364"/>
      <c r="R558" s="362"/>
      <c r="S558" s="368"/>
      <c r="T558" s="364"/>
      <c r="U558" s="368"/>
      <c r="V558" s="366"/>
      <c r="W558" s="368"/>
      <c r="X558" s="364"/>
      <c r="Y558" s="362"/>
      <c r="Z558" s="369"/>
      <c r="AA558" s="369"/>
      <c r="AB558" s="391"/>
      <c r="AC558" s="373"/>
      <c r="AD558" s="83"/>
    </row>
    <row r="559" spans="1:30" ht="18" customHeight="1">
      <c r="A559" s="121"/>
      <c r="B559" s="107"/>
      <c r="C559" s="108"/>
      <c r="D559" s="42"/>
      <c r="E559" s="43" t="s">
        <v>442</v>
      </c>
      <c r="F559" s="44" t="s">
        <v>242</v>
      </c>
      <c r="G559" s="170">
        <v>2</v>
      </c>
      <c r="H559" s="142">
        <v>15</v>
      </c>
      <c r="I559" s="142">
        <v>30</v>
      </c>
      <c r="J559" s="173">
        <v>40</v>
      </c>
      <c r="K559" s="87">
        <f t="shared" si="35"/>
        <v>1.2</v>
      </c>
      <c r="L559" s="87">
        <f t="shared" si="36"/>
        <v>1.2</v>
      </c>
      <c r="M559" s="46">
        <f t="shared" si="37"/>
        <v>45</v>
      </c>
      <c r="N559" s="377"/>
      <c r="O559" s="364"/>
      <c r="P559" s="362"/>
      <c r="Q559" s="364"/>
      <c r="R559" s="362"/>
      <c r="S559" s="368"/>
      <c r="T559" s="364"/>
      <c r="U559" s="368"/>
      <c r="V559" s="366"/>
      <c r="W559" s="368"/>
      <c r="X559" s="364"/>
      <c r="Y559" s="362"/>
      <c r="Z559" s="369"/>
      <c r="AA559" s="369"/>
      <c r="AB559" s="391"/>
      <c r="AC559" s="373"/>
      <c r="AD559" s="83"/>
    </row>
    <row r="560" spans="1:30" ht="18" customHeight="1">
      <c r="A560" s="121"/>
      <c r="B560" s="107"/>
      <c r="C560" s="108"/>
      <c r="D560" s="42"/>
      <c r="E560" s="43" t="s">
        <v>444</v>
      </c>
      <c r="F560" s="44" t="s">
        <v>243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35"/>
        <v>1.2</v>
      </c>
      <c r="L560" s="87">
        <f t="shared" si="36"/>
        <v>1.2</v>
      </c>
      <c r="M560" s="46">
        <f t="shared" si="37"/>
        <v>63</v>
      </c>
      <c r="N560" s="377"/>
      <c r="O560" s="364"/>
      <c r="P560" s="362"/>
      <c r="Q560" s="364"/>
      <c r="R560" s="362"/>
      <c r="S560" s="368"/>
      <c r="T560" s="364"/>
      <c r="U560" s="368"/>
      <c r="V560" s="366"/>
      <c r="W560" s="368"/>
      <c r="X560" s="364"/>
      <c r="Y560" s="362"/>
      <c r="Z560" s="369"/>
      <c r="AA560" s="369"/>
      <c r="AB560" s="391"/>
      <c r="AC560" s="373"/>
      <c r="AD560" s="83"/>
    </row>
    <row r="561" spans="1:30" ht="18" customHeight="1">
      <c r="A561" s="121"/>
      <c r="B561" s="107"/>
      <c r="C561" s="108"/>
      <c r="D561" s="42"/>
      <c r="E561" s="43" t="s">
        <v>444</v>
      </c>
      <c r="F561" s="44" t="s">
        <v>445</v>
      </c>
      <c r="G561" s="170">
        <v>2</v>
      </c>
      <c r="H561" s="142">
        <v>30</v>
      </c>
      <c r="I561" s="142">
        <v>30</v>
      </c>
      <c r="J561" s="173">
        <v>40</v>
      </c>
      <c r="K561" s="87">
        <f t="shared" si="35"/>
        <v>1.2</v>
      </c>
      <c r="L561" s="87">
        <f t="shared" si="36"/>
        <v>1.2</v>
      </c>
      <c r="M561" s="46">
        <f t="shared" si="37"/>
        <v>63</v>
      </c>
      <c r="N561" s="377"/>
      <c r="O561" s="364"/>
      <c r="P561" s="362"/>
      <c r="Q561" s="364"/>
      <c r="R561" s="362"/>
      <c r="S561" s="368"/>
      <c r="T561" s="364"/>
      <c r="U561" s="368"/>
      <c r="V561" s="366"/>
      <c r="W561" s="368"/>
      <c r="X561" s="364"/>
      <c r="Y561" s="362"/>
      <c r="Z561" s="369"/>
      <c r="AA561" s="369"/>
      <c r="AB561" s="391"/>
      <c r="AC561" s="373"/>
      <c r="AD561" s="83"/>
    </row>
    <row r="562" spans="1:30" ht="18" customHeight="1">
      <c r="A562" s="90"/>
      <c r="B562" s="63"/>
      <c r="C562" s="108"/>
      <c r="D562" s="42"/>
      <c r="E562" s="43" t="s">
        <v>161</v>
      </c>
      <c r="F562" s="44" t="s">
        <v>458</v>
      </c>
      <c r="G562" s="170">
        <v>2</v>
      </c>
      <c r="H562" s="140">
        <v>30</v>
      </c>
      <c r="I562" s="140">
        <v>60</v>
      </c>
      <c r="J562" s="173">
        <v>40</v>
      </c>
      <c r="K562" s="87">
        <f t="shared" si="35"/>
        <v>1.2</v>
      </c>
      <c r="L562" s="87">
        <f t="shared" si="36"/>
        <v>1.2</v>
      </c>
      <c r="M562" s="46">
        <f t="shared" si="37"/>
        <v>90</v>
      </c>
      <c r="N562" s="377"/>
      <c r="O562" s="364"/>
      <c r="P562" s="362"/>
      <c r="Q562" s="364"/>
      <c r="R562" s="362"/>
      <c r="S562" s="368"/>
      <c r="T562" s="364"/>
      <c r="U562" s="368"/>
      <c r="V562" s="366"/>
      <c r="W562" s="368"/>
      <c r="X562" s="364"/>
      <c r="Y562" s="362"/>
      <c r="Z562" s="369"/>
      <c r="AA562" s="369"/>
      <c r="AB562" s="391"/>
      <c r="AC562" s="373"/>
      <c r="AD562" s="83"/>
    </row>
    <row r="563" spans="1:30" ht="18" customHeight="1">
      <c r="A563" s="104">
        <v>28</v>
      </c>
      <c r="B563" s="91" t="s">
        <v>174</v>
      </c>
      <c r="C563" s="101" t="s">
        <v>175</v>
      </c>
      <c r="D563" s="42">
        <v>71400135502</v>
      </c>
      <c r="E563" s="201" t="s">
        <v>335</v>
      </c>
      <c r="F563" s="44" t="s">
        <v>177</v>
      </c>
      <c r="G563" s="170">
        <v>1</v>
      </c>
      <c r="H563" s="42">
        <v>22</v>
      </c>
      <c r="I563" s="42">
        <v>22</v>
      </c>
      <c r="J563" s="173">
        <v>40</v>
      </c>
      <c r="K563" s="87">
        <f t="shared" si="35"/>
        <v>1.2</v>
      </c>
      <c r="L563" s="87">
        <f t="shared" si="36"/>
        <v>1.2</v>
      </c>
      <c r="M563" s="46">
        <f t="shared" si="37"/>
        <v>46.2</v>
      </c>
      <c r="N563" s="376">
        <v>67.5</v>
      </c>
      <c r="O563" s="363"/>
      <c r="P563" s="361">
        <f>SUM(M563:M571)+N563+O563</f>
        <v>176.7</v>
      </c>
      <c r="Q563" s="363"/>
      <c r="R563" s="361"/>
      <c r="S563" s="367"/>
      <c r="T563" s="363"/>
      <c r="U563" s="367"/>
      <c r="V563" s="365"/>
      <c r="W563" s="367"/>
      <c r="X563" s="363"/>
      <c r="Y563" s="361"/>
      <c r="Z563" s="359"/>
      <c r="AA563" s="359"/>
      <c r="AB563" s="370"/>
      <c r="AC563" s="372">
        <f>P563</f>
        <v>176.7</v>
      </c>
      <c r="AD563" s="83"/>
    </row>
    <row r="564" spans="1:30" ht="18" customHeight="1">
      <c r="A564" s="121"/>
      <c r="B564" s="109"/>
      <c r="C564" s="110"/>
      <c r="D564" s="42"/>
      <c r="E564" s="127" t="s">
        <v>173</v>
      </c>
      <c r="F564" s="76" t="s">
        <v>194</v>
      </c>
      <c r="G564" s="42"/>
      <c r="H564" s="42"/>
      <c r="I564" s="42"/>
      <c r="J564" s="173"/>
      <c r="K564" s="87">
        <f t="shared" si="35"/>
        <v>0</v>
      </c>
      <c r="L564" s="87">
        <f t="shared" si="36"/>
        <v>0</v>
      </c>
      <c r="M564" s="46">
        <f t="shared" si="37"/>
        <v>0</v>
      </c>
      <c r="N564" s="377"/>
      <c r="O564" s="364"/>
      <c r="P564" s="362"/>
      <c r="Q564" s="364"/>
      <c r="R564" s="362"/>
      <c r="S564" s="368"/>
      <c r="T564" s="364"/>
      <c r="U564" s="368"/>
      <c r="V564" s="366"/>
      <c r="W564" s="368"/>
      <c r="X564" s="364"/>
      <c r="Y564" s="362"/>
      <c r="Z564" s="369"/>
      <c r="AA564" s="369"/>
      <c r="AB564" s="391"/>
      <c r="AC564" s="373"/>
      <c r="AD564" s="83"/>
    </row>
    <row r="565" spans="1:30" ht="18" customHeight="1">
      <c r="A565" s="121"/>
      <c r="B565" s="109"/>
      <c r="C565" s="110"/>
      <c r="D565" s="42"/>
      <c r="E565" s="42" t="s">
        <v>277</v>
      </c>
      <c r="F565" s="42" t="s">
        <v>159</v>
      </c>
      <c r="G565" s="42">
        <v>2</v>
      </c>
      <c r="H565" s="42">
        <v>30</v>
      </c>
      <c r="I565" s="42">
        <v>30</v>
      </c>
      <c r="J565" s="173">
        <v>40</v>
      </c>
      <c r="K565" s="87">
        <f t="shared" si="35"/>
        <v>1.2</v>
      </c>
      <c r="L565" s="87">
        <f t="shared" si="36"/>
        <v>1.2</v>
      </c>
      <c r="M565" s="46">
        <f t="shared" si="37"/>
        <v>63</v>
      </c>
      <c r="N565" s="377"/>
      <c r="O565" s="364"/>
      <c r="P565" s="362"/>
      <c r="Q565" s="364"/>
      <c r="R565" s="362"/>
      <c r="S565" s="368"/>
      <c r="T565" s="364"/>
      <c r="U565" s="368"/>
      <c r="V565" s="366"/>
      <c r="W565" s="368"/>
      <c r="X565" s="364"/>
      <c r="Y565" s="362"/>
      <c r="Z565" s="369"/>
      <c r="AA565" s="369"/>
      <c r="AB565" s="391"/>
      <c r="AC565" s="373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5"/>
        <v>0</v>
      </c>
      <c r="L566" s="87">
        <f t="shared" si="36"/>
        <v>0</v>
      </c>
      <c r="M566" s="46">
        <f t="shared" si="37"/>
        <v>0</v>
      </c>
      <c r="N566" s="377"/>
      <c r="O566" s="364"/>
      <c r="P566" s="362"/>
      <c r="Q566" s="364"/>
      <c r="R566" s="362"/>
      <c r="S566" s="368"/>
      <c r="T566" s="364"/>
      <c r="U566" s="368"/>
      <c r="V566" s="366"/>
      <c r="W566" s="368"/>
      <c r="X566" s="364"/>
      <c r="Y566" s="362"/>
      <c r="Z566" s="369"/>
      <c r="AA566" s="369"/>
      <c r="AB566" s="391"/>
      <c r="AC566" s="373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5"/>
        <v>0</v>
      </c>
      <c r="L567" s="87">
        <f t="shared" si="36"/>
        <v>0</v>
      </c>
      <c r="M567" s="46">
        <f t="shared" si="37"/>
        <v>0</v>
      </c>
      <c r="N567" s="377"/>
      <c r="O567" s="364"/>
      <c r="P567" s="362"/>
      <c r="Q567" s="364"/>
      <c r="R567" s="362"/>
      <c r="S567" s="368"/>
      <c r="T567" s="364"/>
      <c r="U567" s="368"/>
      <c r="V567" s="366"/>
      <c r="W567" s="368"/>
      <c r="X567" s="364"/>
      <c r="Y567" s="362"/>
      <c r="Z567" s="369"/>
      <c r="AA567" s="369"/>
      <c r="AB567" s="391"/>
      <c r="AC567" s="373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5"/>
        <v>0</v>
      </c>
      <c r="L568" s="87">
        <f t="shared" si="36"/>
        <v>0</v>
      </c>
      <c r="M568" s="46">
        <f t="shared" si="37"/>
        <v>0</v>
      </c>
      <c r="N568" s="377"/>
      <c r="O568" s="364"/>
      <c r="P568" s="362"/>
      <c r="Q568" s="364"/>
      <c r="R568" s="362"/>
      <c r="S568" s="368"/>
      <c r="T568" s="364"/>
      <c r="U568" s="368"/>
      <c r="V568" s="366"/>
      <c r="W568" s="368"/>
      <c r="X568" s="364"/>
      <c r="Y568" s="362"/>
      <c r="Z568" s="369"/>
      <c r="AA568" s="369"/>
      <c r="AB568" s="391"/>
      <c r="AC568" s="373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35"/>
        <v>0</v>
      </c>
      <c r="L569" s="87">
        <f t="shared" si="36"/>
        <v>0</v>
      </c>
      <c r="M569" s="46">
        <f t="shared" si="37"/>
        <v>0</v>
      </c>
      <c r="N569" s="377"/>
      <c r="O569" s="364"/>
      <c r="P569" s="362"/>
      <c r="Q569" s="364"/>
      <c r="R569" s="362"/>
      <c r="S569" s="368"/>
      <c r="T569" s="364"/>
      <c r="U569" s="368"/>
      <c r="V569" s="366"/>
      <c r="W569" s="368"/>
      <c r="X569" s="364"/>
      <c r="Y569" s="362"/>
      <c r="Z569" s="369"/>
      <c r="AA569" s="369"/>
      <c r="AB569" s="391"/>
      <c r="AC569" s="373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35"/>
        <v>0</v>
      </c>
      <c r="L570" s="87">
        <f t="shared" si="36"/>
        <v>0</v>
      </c>
      <c r="M570" s="46">
        <f t="shared" si="37"/>
        <v>0</v>
      </c>
      <c r="N570" s="377"/>
      <c r="O570" s="364"/>
      <c r="P570" s="362"/>
      <c r="Q570" s="364"/>
      <c r="R570" s="362"/>
      <c r="S570" s="368"/>
      <c r="T570" s="364"/>
      <c r="U570" s="368"/>
      <c r="V570" s="366"/>
      <c r="W570" s="368"/>
      <c r="X570" s="364"/>
      <c r="Y570" s="362"/>
      <c r="Z570" s="369"/>
      <c r="AA570" s="369"/>
      <c r="AB570" s="391"/>
      <c r="AC570" s="373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5"/>
        <v>0</v>
      </c>
      <c r="L571" s="87">
        <f t="shared" si="36"/>
        <v>0</v>
      </c>
      <c r="M571" s="46">
        <f t="shared" si="37"/>
        <v>0</v>
      </c>
      <c r="N571" s="377"/>
      <c r="O571" s="364"/>
      <c r="P571" s="362"/>
      <c r="Q571" s="364"/>
      <c r="R571" s="362"/>
      <c r="S571" s="368"/>
      <c r="T571" s="364"/>
      <c r="U571" s="368"/>
      <c r="V571" s="366"/>
      <c r="W571" s="368"/>
      <c r="X571" s="364"/>
      <c r="Y571" s="362"/>
      <c r="Z571" s="369"/>
      <c r="AA571" s="369"/>
      <c r="AB571" s="391"/>
      <c r="AC571" s="373"/>
      <c r="AD571" s="83"/>
    </row>
    <row r="572" spans="1:30" ht="18" customHeight="1">
      <c r="A572" s="104">
        <v>29</v>
      </c>
      <c r="B572" s="91" t="s">
        <v>219</v>
      </c>
      <c r="C572" s="101" t="s">
        <v>220</v>
      </c>
      <c r="D572" s="42">
        <v>71400119904</v>
      </c>
      <c r="E572" s="42" t="s">
        <v>343</v>
      </c>
      <c r="F572" s="42" t="s">
        <v>344</v>
      </c>
      <c r="G572" s="42">
        <v>1</v>
      </c>
      <c r="H572" s="42">
        <v>60</v>
      </c>
      <c r="I572" s="42">
        <v>30</v>
      </c>
      <c r="J572" s="173">
        <v>45</v>
      </c>
      <c r="K572" s="87">
        <f t="shared" si="35"/>
        <v>1.2</v>
      </c>
      <c r="L572" s="87">
        <f t="shared" si="36"/>
        <v>1.2</v>
      </c>
      <c r="M572" s="46">
        <f t="shared" si="37"/>
        <v>99</v>
      </c>
      <c r="N572" s="376"/>
      <c r="O572" s="363"/>
      <c r="P572" s="361">
        <f>SUM(M572:M581)+N572+O572</f>
        <v>162</v>
      </c>
      <c r="Q572" s="363"/>
      <c r="R572" s="361"/>
      <c r="S572" s="367"/>
      <c r="T572" s="363"/>
      <c r="U572" s="367"/>
      <c r="V572" s="365"/>
      <c r="W572" s="367"/>
      <c r="X572" s="363"/>
      <c r="Y572" s="361"/>
      <c r="Z572" s="359"/>
      <c r="AA572" s="359"/>
      <c r="AB572" s="370"/>
      <c r="AC572" s="372">
        <f t="shared" ref="AC572" si="38">P572</f>
        <v>162</v>
      </c>
      <c r="AD572" s="83"/>
    </row>
    <row r="573" spans="1:30" ht="18" customHeight="1">
      <c r="A573" s="121"/>
      <c r="B573" s="109"/>
      <c r="C573" s="110"/>
      <c r="D573" s="42"/>
      <c r="E573" s="42" t="s">
        <v>278</v>
      </c>
      <c r="F573" s="42" t="s">
        <v>235</v>
      </c>
      <c r="G573" s="42">
        <v>1</v>
      </c>
      <c r="H573" s="42">
        <v>30</v>
      </c>
      <c r="I573" s="42">
        <v>30</v>
      </c>
      <c r="J573" s="173">
        <v>40</v>
      </c>
      <c r="K573" s="87">
        <f t="shared" si="35"/>
        <v>1.2</v>
      </c>
      <c r="L573" s="87">
        <f t="shared" si="36"/>
        <v>1.2</v>
      </c>
      <c r="M573" s="46">
        <f t="shared" si="37"/>
        <v>63</v>
      </c>
      <c r="N573" s="377"/>
      <c r="O573" s="364"/>
      <c r="P573" s="362"/>
      <c r="Q573" s="364"/>
      <c r="R573" s="362"/>
      <c r="S573" s="368"/>
      <c r="T573" s="364"/>
      <c r="U573" s="368"/>
      <c r="V573" s="366"/>
      <c r="W573" s="368"/>
      <c r="X573" s="364"/>
      <c r="Y573" s="362"/>
      <c r="Z573" s="369"/>
      <c r="AA573" s="369"/>
      <c r="AB573" s="391"/>
      <c r="AC573" s="373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5"/>
        <v>0</v>
      </c>
      <c r="L574" s="87">
        <f t="shared" si="36"/>
        <v>0</v>
      </c>
      <c r="M574" s="46">
        <f t="shared" si="37"/>
        <v>0</v>
      </c>
      <c r="N574" s="377"/>
      <c r="O574" s="364"/>
      <c r="P574" s="362"/>
      <c r="Q574" s="364"/>
      <c r="R574" s="362"/>
      <c r="S574" s="368"/>
      <c r="T574" s="364"/>
      <c r="U574" s="368"/>
      <c r="V574" s="366"/>
      <c r="W574" s="368"/>
      <c r="X574" s="364"/>
      <c r="Y574" s="362"/>
      <c r="Z574" s="369"/>
      <c r="AA574" s="369"/>
      <c r="AB574" s="391"/>
      <c r="AC574" s="373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5"/>
        <v>0</v>
      </c>
      <c r="L575" s="87">
        <f t="shared" si="36"/>
        <v>0</v>
      </c>
      <c r="M575" s="46">
        <f t="shared" si="37"/>
        <v>0</v>
      </c>
      <c r="N575" s="377"/>
      <c r="O575" s="364"/>
      <c r="P575" s="362"/>
      <c r="Q575" s="364"/>
      <c r="R575" s="362"/>
      <c r="S575" s="368"/>
      <c r="T575" s="364"/>
      <c r="U575" s="368"/>
      <c r="V575" s="366"/>
      <c r="W575" s="368"/>
      <c r="X575" s="364"/>
      <c r="Y575" s="362"/>
      <c r="Z575" s="369"/>
      <c r="AA575" s="369"/>
      <c r="AB575" s="391"/>
      <c r="AC575" s="373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5"/>
        <v>0</v>
      </c>
      <c r="L576" s="87">
        <f t="shared" si="36"/>
        <v>0</v>
      </c>
      <c r="M576" s="46">
        <f t="shared" si="37"/>
        <v>0</v>
      </c>
      <c r="N576" s="377"/>
      <c r="O576" s="364"/>
      <c r="P576" s="362"/>
      <c r="Q576" s="364"/>
      <c r="R576" s="362"/>
      <c r="S576" s="368"/>
      <c r="T576" s="364"/>
      <c r="U576" s="368"/>
      <c r="V576" s="366"/>
      <c r="W576" s="368"/>
      <c r="X576" s="364"/>
      <c r="Y576" s="362"/>
      <c r="Z576" s="369"/>
      <c r="AA576" s="369"/>
      <c r="AB576" s="391"/>
      <c r="AC576" s="373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5"/>
        <v>0</v>
      </c>
      <c r="L577" s="87">
        <f t="shared" si="36"/>
        <v>0</v>
      </c>
      <c r="M577" s="46">
        <f t="shared" si="37"/>
        <v>0</v>
      </c>
      <c r="N577" s="377"/>
      <c r="O577" s="364"/>
      <c r="P577" s="362"/>
      <c r="Q577" s="364"/>
      <c r="R577" s="362"/>
      <c r="S577" s="368"/>
      <c r="T577" s="364"/>
      <c r="U577" s="368"/>
      <c r="V577" s="366"/>
      <c r="W577" s="368"/>
      <c r="X577" s="364"/>
      <c r="Y577" s="362"/>
      <c r="Z577" s="369"/>
      <c r="AA577" s="369"/>
      <c r="AB577" s="391"/>
      <c r="AC577" s="373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5"/>
        <v>0</v>
      </c>
      <c r="L578" s="87">
        <f t="shared" si="36"/>
        <v>0</v>
      </c>
      <c r="M578" s="46">
        <f t="shared" si="37"/>
        <v>0</v>
      </c>
      <c r="N578" s="377"/>
      <c r="O578" s="364"/>
      <c r="P578" s="362"/>
      <c r="Q578" s="364"/>
      <c r="R578" s="362"/>
      <c r="S578" s="368"/>
      <c r="T578" s="364"/>
      <c r="U578" s="368"/>
      <c r="V578" s="366"/>
      <c r="W578" s="368"/>
      <c r="X578" s="364"/>
      <c r="Y578" s="362"/>
      <c r="Z578" s="369"/>
      <c r="AA578" s="369"/>
      <c r="AB578" s="391"/>
      <c r="AC578" s="373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35"/>
        <v>0</v>
      </c>
      <c r="L579" s="87">
        <f t="shared" si="36"/>
        <v>0</v>
      </c>
      <c r="M579" s="46">
        <f t="shared" si="37"/>
        <v>0</v>
      </c>
      <c r="N579" s="377"/>
      <c r="O579" s="364"/>
      <c r="P579" s="362"/>
      <c r="Q579" s="364"/>
      <c r="R579" s="362"/>
      <c r="S579" s="368"/>
      <c r="T579" s="364"/>
      <c r="U579" s="368"/>
      <c r="V579" s="366"/>
      <c r="W579" s="368"/>
      <c r="X579" s="364"/>
      <c r="Y579" s="362"/>
      <c r="Z579" s="369"/>
      <c r="AA579" s="369"/>
      <c r="AB579" s="391"/>
      <c r="AC579" s="373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5"/>
        <v>0</v>
      </c>
      <c r="L580" s="87">
        <f t="shared" si="36"/>
        <v>0</v>
      </c>
      <c r="M580" s="46">
        <f t="shared" si="37"/>
        <v>0</v>
      </c>
      <c r="N580" s="377"/>
      <c r="O580" s="364"/>
      <c r="P580" s="362"/>
      <c r="Q580" s="364"/>
      <c r="R580" s="362"/>
      <c r="S580" s="368"/>
      <c r="T580" s="364"/>
      <c r="U580" s="368"/>
      <c r="V580" s="366"/>
      <c r="W580" s="368"/>
      <c r="X580" s="364"/>
      <c r="Y580" s="362"/>
      <c r="Z580" s="369"/>
      <c r="AA580" s="369"/>
      <c r="AB580" s="391"/>
      <c r="AC580" s="373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5"/>
        <v>0</v>
      </c>
      <c r="L581" s="87">
        <f t="shared" si="36"/>
        <v>0</v>
      </c>
      <c r="M581" s="46">
        <f t="shared" si="37"/>
        <v>0</v>
      </c>
      <c r="N581" s="377"/>
      <c r="O581" s="364"/>
      <c r="P581" s="362"/>
      <c r="Q581" s="364"/>
      <c r="R581" s="362"/>
      <c r="S581" s="368"/>
      <c r="T581" s="364"/>
      <c r="U581" s="368"/>
      <c r="V581" s="366"/>
      <c r="W581" s="368"/>
      <c r="X581" s="364"/>
      <c r="Y581" s="362"/>
      <c r="Z581" s="369"/>
      <c r="AA581" s="369"/>
      <c r="AB581" s="391"/>
      <c r="AC581" s="373"/>
      <c r="AD581" s="83"/>
    </row>
    <row r="582" spans="1:30" ht="18" customHeight="1">
      <c r="A582" s="104">
        <v>30</v>
      </c>
      <c r="B582" s="91" t="s">
        <v>303</v>
      </c>
      <c r="C582" s="101" t="s">
        <v>304</v>
      </c>
      <c r="D582" s="42">
        <v>71400119913</v>
      </c>
      <c r="E582" s="42" t="s">
        <v>161</v>
      </c>
      <c r="F582" s="42" t="s">
        <v>305</v>
      </c>
      <c r="G582" s="42" t="s">
        <v>306</v>
      </c>
      <c r="H582" s="42">
        <v>30</v>
      </c>
      <c r="I582" s="42">
        <v>60</v>
      </c>
      <c r="J582" s="173">
        <v>49</v>
      </c>
      <c r="K582" s="87">
        <f t="shared" si="35"/>
        <v>1.2</v>
      </c>
      <c r="L582" s="87">
        <f t="shared" si="36"/>
        <v>1.2</v>
      </c>
      <c r="M582" s="46">
        <f t="shared" si="37"/>
        <v>90</v>
      </c>
      <c r="N582" s="376"/>
      <c r="O582" s="363"/>
      <c r="P582" s="361">
        <f>SUM(M582:M591)+N582+O582</f>
        <v>90</v>
      </c>
      <c r="Q582" s="363"/>
      <c r="R582" s="361"/>
      <c r="S582" s="367"/>
      <c r="T582" s="363"/>
      <c r="U582" s="367"/>
      <c r="V582" s="365"/>
      <c r="W582" s="367"/>
      <c r="X582" s="363"/>
      <c r="Y582" s="361"/>
      <c r="Z582" s="359"/>
      <c r="AA582" s="359"/>
      <c r="AB582" s="370"/>
      <c r="AC582" s="372">
        <f t="shared" ref="AC582" si="39">P582</f>
        <v>90</v>
      </c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5"/>
        <v>0</v>
      </c>
      <c r="L583" s="87">
        <f t="shared" si="36"/>
        <v>0</v>
      </c>
      <c r="M583" s="46">
        <f t="shared" si="37"/>
        <v>0</v>
      </c>
      <c r="N583" s="377"/>
      <c r="O583" s="364"/>
      <c r="P583" s="362"/>
      <c r="Q583" s="364"/>
      <c r="R583" s="362"/>
      <c r="S583" s="368"/>
      <c r="T583" s="364"/>
      <c r="U583" s="368"/>
      <c r="V583" s="366"/>
      <c r="W583" s="368"/>
      <c r="X583" s="364"/>
      <c r="Y583" s="362"/>
      <c r="Z583" s="369"/>
      <c r="AA583" s="369"/>
      <c r="AB583" s="391"/>
      <c r="AC583" s="373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5"/>
        <v>0</v>
      </c>
      <c r="L584" s="87">
        <f t="shared" si="36"/>
        <v>0</v>
      </c>
      <c r="M584" s="46">
        <f t="shared" si="37"/>
        <v>0</v>
      </c>
      <c r="N584" s="377"/>
      <c r="O584" s="364"/>
      <c r="P584" s="362"/>
      <c r="Q584" s="364"/>
      <c r="R584" s="362"/>
      <c r="S584" s="368"/>
      <c r="T584" s="364"/>
      <c r="U584" s="368"/>
      <c r="V584" s="366"/>
      <c r="W584" s="368"/>
      <c r="X584" s="364"/>
      <c r="Y584" s="362"/>
      <c r="Z584" s="369"/>
      <c r="AA584" s="369"/>
      <c r="AB584" s="391"/>
      <c r="AC584" s="373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5"/>
        <v>0</v>
      </c>
      <c r="L585" s="87">
        <f t="shared" si="36"/>
        <v>0</v>
      </c>
      <c r="M585" s="46">
        <f t="shared" si="37"/>
        <v>0</v>
      </c>
      <c r="N585" s="377"/>
      <c r="O585" s="364"/>
      <c r="P585" s="362"/>
      <c r="Q585" s="364"/>
      <c r="R585" s="362"/>
      <c r="S585" s="368"/>
      <c r="T585" s="364"/>
      <c r="U585" s="368"/>
      <c r="V585" s="366"/>
      <c r="W585" s="368"/>
      <c r="X585" s="364"/>
      <c r="Y585" s="362"/>
      <c r="Z585" s="369"/>
      <c r="AA585" s="369"/>
      <c r="AB585" s="391"/>
      <c r="AC585" s="373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5"/>
        <v>0</v>
      </c>
      <c r="L586" s="87">
        <f t="shared" si="36"/>
        <v>0</v>
      </c>
      <c r="M586" s="46">
        <f t="shared" si="37"/>
        <v>0</v>
      </c>
      <c r="N586" s="377"/>
      <c r="O586" s="364"/>
      <c r="P586" s="362"/>
      <c r="Q586" s="364"/>
      <c r="R586" s="362"/>
      <c r="S586" s="368"/>
      <c r="T586" s="364"/>
      <c r="U586" s="368"/>
      <c r="V586" s="366"/>
      <c r="W586" s="368"/>
      <c r="X586" s="364"/>
      <c r="Y586" s="362"/>
      <c r="Z586" s="369"/>
      <c r="AA586" s="369"/>
      <c r="AB586" s="391"/>
      <c r="AC586" s="373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5"/>
        <v>0</v>
      </c>
      <c r="L587" s="87">
        <f t="shared" si="36"/>
        <v>0</v>
      </c>
      <c r="M587" s="46">
        <f t="shared" si="37"/>
        <v>0</v>
      </c>
      <c r="N587" s="377"/>
      <c r="O587" s="364"/>
      <c r="P587" s="362"/>
      <c r="Q587" s="364"/>
      <c r="R587" s="362"/>
      <c r="S587" s="368"/>
      <c r="T587" s="364"/>
      <c r="U587" s="368"/>
      <c r="V587" s="366"/>
      <c r="W587" s="368"/>
      <c r="X587" s="364"/>
      <c r="Y587" s="362"/>
      <c r="Z587" s="369"/>
      <c r="AA587" s="369"/>
      <c r="AB587" s="391"/>
      <c r="AC587" s="373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5"/>
        <v>0</v>
      </c>
      <c r="L588" s="87">
        <f t="shared" si="36"/>
        <v>0</v>
      </c>
      <c r="M588" s="46">
        <f t="shared" si="37"/>
        <v>0</v>
      </c>
      <c r="N588" s="377"/>
      <c r="O588" s="364"/>
      <c r="P588" s="362"/>
      <c r="Q588" s="364"/>
      <c r="R588" s="362"/>
      <c r="S588" s="368"/>
      <c r="T588" s="364"/>
      <c r="U588" s="368"/>
      <c r="V588" s="366"/>
      <c r="W588" s="368"/>
      <c r="X588" s="364"/>
      <c r="Y588" s="362"/>
      <c r="Z588" s="369"/>
      <c r="AA588" s="369"/>
      <c r="AB588" s="391"/>
      <c r="AC588" s="373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ref="K589:K652" si="40">IF(OR(LEFT(E589,2)="ĐA",LEFT(E589,2)="DA",LEFT(E589,5)="Đồ án",LEFT(E589,5)="Đồán ",LEFT(E589,9)="Sinh hoạt",LEFT(E589,9)="sinh hoạt",LEFT(E589,6)="Cố vấn",LEFT(E589,6)="cố vấn",LEFT(E589,4)="cvht",LEFT(E589,4)="CVHT",LEFT(E589,4)="shcn",LEFT(E589,4)="SHCN"),0,(IF(AND(H589&gt;0,J589&gt;0),IF(J589&gt;60,1.3,IF(J589&gt;35,1.2,1)),0)))</f>
        <v>0</v>
      </c>
      <c r="L589" s="87">
        <f t="shared" ref="L589:L652" si="41">IF(OR(LEFT(E589,2)="ĐA",LEFT(E589,2)="DA",LEFT(E589,5)="Đồ án",LEFT(E589,5)="Đồán "),0,IF(AND(J589&gt;0,I589&gt;0),IF(AND(OR(LEFT(E589,4)="GDQP",LEFT(E589,4)="gdqp",LEFT(E589,19)="Giáo dục quốc phòng"),J589&gt;50),1.3,IF(J589&gt;35,1.2,IF(J589&gt;29,1.1,1))),0))</f>
        <v>0</v>
      </c>
      <c r="M589" s="46">
        <f t="shared" ref="M589:M652" si="42">ROUND(IF(OR(LEFT(E589,2)="ĐA",LEFT(E589,2)="DA",LEFT(E589,5)="Đồ án",LEFT(E589,5)="Đồán "),J589*0.5,(IF(H589&gt;0,H589*K589,"0")+IF(I589&gt;0,(I589*0.75)*L589,"0"))),1)</f>
        <v>0</v>
      </c>
      <c r="N589" s="377"/>
      <c r="O589" s="364"/>
      <c r="P589" s="362"/>
      <c r="Q589" s="364"/>
      <c r="R589" s="362"/>
      <c r="S589" s="368"/>
      <c r="T589" s="364"/>
      <c r="U589" s="368"/>
      <c r="V589" s="366"/>
      <c r="W589" s="368"/>
      <c r="X589" s="364"/>
      <c r="Y589" s="362"/>
      <c r="Z589" s="369"/>
      <c r="AA589" s="369"/>
      <c r="AB589" s="391"/>
      <c r="AC589" s="373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40"/>
        <v>0</v>
      </c>
      <c r="L590" s="87">
        <f t="shared" si="41"/>
        <v>0</v>
      </c>
      <c r="M590" s="46">
        <f t="shared" si="42"/>
        <v>0</v>
      </c>
      <c r="N590" s="377"/>
      <c r="O590" s="364"/>
      <c r="P590" s="362"/>
      <c r="Q590" s="364"/>
      <c r="R590" s="362"/>
      <c r="S590" s="368"/>
      <c r="T590" s="364"/>
      <c r="U590" s="368"/>
      <c r="V590" s="366"/>
      <c r="W590" s="368"/>
      <c r="X590" s="364"/>
      <c r="Y590" s="362"/>
      <c r="Z590" s="369"/>
      <c r="AA590" s="369"/>
      <c r="AB590" s="391"/>
      <c r="AC590" s="373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40"/>
        <v>0</v>
      </c>
      <c r="L591" s="87">
        <f t="shared" si="41"/>
        <v>0</v>
      </c>
      <c r="M591" s="46">
        <f t="shared" si="42"/>
        <v>0</v>
      </c>
      <c r="N591" s="377"/>
      <c r="O591" s="364"/>
      <c r="P591" s="362"/>
      <c r="Q591" s="364"/>
      <c r="R591" s="362"/>
      <c r="S591" s="368"/>
      <c r="T591" s="364"/>
      <c r="U591" s="368"/>
      <c r="V591" s="366"/>
      <c r="W591" s="368"/>
      <c r="X591" s="364"/>
      <c r="Y591" s="362"/>
      <c r="Z591" s="369"/>
      <c r="AA591" s="369"/>
      <c r="AB591" s="391"/>
      <c r="AC591" s="373"/>
      <c r="AD591" s="83"/>
    </row>
    <row r="592" spans="1:30" ht="18" customHeight="1">
      <c r="A592" s="104">
        <v>31</v>
      </c>
      <c r="B592" s="91" t="s">
        <v>221</v>
      </c>
      <c r="C592" s="101" t="s">
        <v>43</v>
      </c>
      <c r="D592" s="42"/>
      <c r="E592" s="43" t="s">
        <v>161</v>
      </c>
      <c r="F592" s="44" t="s">
        <v>451</v>
      </c>
      <c r="G592" s="170">
        <v>2</v>
      </c>
      <c r="H592" s="140">
        <v>30</v>
      </c>
      <c r="I592" s="140">
        <v>60</v>
      </c>
      <c r="J592" s="173">
        <v>40</v>
      </c>
      <c r="K592" s="87">
        <f t="shared" si="40"/>
        <v>1.2</v>
      </c>
      <c r="L592" s="87">
        <f t="shared" si="41"/>
        <v>1.2</v>
      </c>
      <c r="M592" s="46">
        <f t="shared" si="42"/>
        <v>90</v>
      </c>
      <c r="N592" s="376">
        <v>67.5</v>
      </c>
      <c r="O592" s="363"/>
      <c r="P592" s="361">
        <f>SUM(M592:M601)+N592+O592</f>
        <v>157.5</v>
      </c>
      <c r="Q592" s="363"/>
      <c r="R592" s="361"/>
      <c r="S592" s="367"/>
      <c r="T592" s="363"/>
      <c r="U592" s="367"/>
      <c r="V592" s="365"/>
      <c r="W592" s="367"/>
      <c r="X592" s="363"/>
      <c r="Y592" s="361"/>
      <c r="Z592" s="359"/>
      <c r="AA592" s="359"/>
      <c r="AB592" s="370"/>
      <c r="AC592" s="372">
        <f t="shared" ref="AC592" si="43">P592</f>
        <v>157.5</v>
      </c>
      <c r="AD592" s="83"/>
    </row>
    <row r="593" spans="1:30" ht="18" customHeight="1">
      <c r="A593" s="121"/>
      <c r="B593" s="109"/>
      <c r="C593" s="110"/>
      <c r="D593" s="42"/>
      <c r="E593" s="127" t="s">
        <v>173</v>
      </c>
      <c r="F593" s="42" t="s">
        <v>333</v>
      </c>
      <c r="G593" s="42"/>
      <c r="H593" s="42"/>
      <c r="I593" s="42"/>
      <c r="J593" s="173"/>
      <c r="K593" s="87">
        <f t="shared" si="40"/>
        <v>0</v>
      </c>
      <c r="L593" s="87">
        <f t="shared" si="41"/>
        <v>0</v>
      </c>
      <c r="M593" s="46">
        <f t="shared" si="42"/>
        <v>0</v>
      </c>
      <c r="N593" s="377"/>
      <c r="O593" s="364"/>
      <c r="P593" s="362"/>
      <c r="Q593" s="364"/>
      <c r="R593" s="362"/>
      <c r="S593" s="368"/>
      <c r="T593" s="364"/>
      <c r="U593" s="368"/>
      <c r="V593" s="366"/>
      <c r="W593" s="368"/>
      <c r="X593" s="364"/>
      <c r="Y593" s="362"/>
      <c r="Z593" s="369"/>
      <c r="AA593" s="369"/>
      <c r="AB593" s="391"/>
      <c r="AC593" s="373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40"/>
        <v>0</v>
      </c>
      <c r="L594" s="87">
        <f t="shared" si="41"/>
        <v>0</v>
      </c>
      <c r="M594" s="46">
        <f t="shared" si="42"/>
        <v>0</v>
      </c>
      <c r="N594" s="377"/>
      <c r="O594" s="364"/>
      <c r="P594" s="362"/>
      <c r="Q594" s="364"/>
      <c r="R594" s="362"/>
      <c r="S594" s="368"/>
      <c r="T594" s="364"/>
      <c r="U594" s="368"/>
      <c r="V594" s="366"/>
      <c r="W594" s="368"/>
      <c r="X594" s="364"/>
      <c r="Y594" s="362"/>
      <c r="Z594" s="369"/>
      <c r="AA594" s="369"/>
      <c r="AB594" s="391"/>
      <c r="AC594" s="373"/>
      <c r="AD594" s="83"/>
    </row>
    <row r="595" spans="1:30" ht="20.25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40"/>
        <v>0</v>
      </c>
      <c r="L595" s="87">
        <f t="shared" si="41"/>
        <v>0</v>
      </c>
      <c r="M595" s="46">
        <f t="shared" si="42"/>
        <v>0</v>
      </c>
      <c r="N595" s="377"/>
      <c r="O595" s="364"/>
      <c r="P595" s="362"/>
      <c r="Q595" s="364"/>
      <c r="R595" s="362"/>
      <c r="S595" s="368"/>
      <c r="T595" s="364"/>
      <c r="U595" s="368"/>
      <c r="V595" s="366"/>
      <c r="W595" s="368"/>
      <c r="X595" s="364"/>
      <c r="Y595" s="362"/>
      <c r="Z595" s="369"/>
      <c r="AA595" s="369"/>
      <c r="AB595" s="391"/>
      <c r="AC595" s="373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40"/>
        <v>0</v>
      </c>
      <c r="L596" s="87">
        <f t="shared" si="41"/>
        <v>0</v>
      </c>
      <c r="M596" s="46">
        <f t="shared" si="42"/>
        <v>0</v>
      </c>
      <c r="N596" s="377"/>
      <c r="O596" s="364"/>
      <c r="P596" s="362"/>
      <c r="Q596" s="364"/>
      <c r="R596" s="362"/>
      <c r="S596" s="368"/>
      <c r="T596" s="364"/>
      <c r="U596" s="368"/>
      <c r="V596" s="366"/>
      <c r="W596" s="368"/>
      <c r="X596" s="364"/>
      <c r="Y596" s="362"/>
      <c r="Z596" s="369"/>
      <c r="AA596" s="369"/>
      <c r="AB596" s="391"/>
      <c r="AC596" s="373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40"/>
        <v>0</v>
      </c>
      <c r="L597" s="87">
        <f t="shared" si="41"/>
        <v>0</v>
      </c>
      <c r="M597" s="46">
        <f t="shared" si="42"/>
        <v>0</v>
      </c>
      <c r="N597" s="377"/>
      <c r="O597" s="364"/>
      <c r="P597" s="362"/>
      <c r="Q597" s="364"/>
      <c r="R597" s="362"/>
      <c r="S597" s="368"/>
      <c r="T597" s="364"/>
      <c r="U597" s="368"/>
      <c r="V597" s="366"/>
      <c r="W597" s="368"/>
      <c r="X597" s="364"/>
      <c r="Y597" s="362"/>
      <c r="Z597" s="369"/>
      <c r="AA597" s="369"/>
      <c r="AB597" s="391"/>
      <c r="AC597" s="373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40"/>
        <v>0</v>
      </c>
      <c r="L598" s="87">
        <f t="shared" si="41"/>
        <v>0</v>
      </c>
      <c r="M598" s="46">
        <f t="shared" si="42"/>
        <v>0</v>
      </c>
      <c r="N598" s="377"/>
      <c r="O598" s="364"/>
      <c r="P598" s="362"/>
      <c r="Q598" s="364"/>
      <c r="R598" s="362"/>
      <c r="S598" s="368"/>
      <c r="T598" s="364"/>
      <c r="U598" s="368"/>
      <c r="V598" s="366"/>
      <c r="W598" s="368"/>
      <c r="X598" s="364"/>
      <c r="Y598" s="362"/>
      <c r="Z598" s="369"/>
      <c r="AA598" s="369"/>
      <c r="AB598" s="391"/>
      <c r="AC598" s="373"/>
      <c r="AD598" s="83"/>
    </row>
    <row r="599" spans="1:30" ht="18" hidden="1" customHeight="1">
      <c r="A599" s="121"/>
      <c r="B599" s="109"/>
      <c r="C599" s="110"/>
      <c r="D599" s="42"/>
      <c r="E599" s="42"/>
      <c r="F599" s="42"/>
      <c r="G599" s="42"/>
      <c r="H599" s="42"/>
      <c r="I599" s="42"/>
      <c r="J599" s="173"/>
      <c r="K599" s="87">
        <f t="shared" si="40"/>
        <v>0</v>
      </c>
      <c r="L599" s="87">
        <f t="shared" si="41"/>
        <v>0</v>
      </c>
      <c r="M599" s="46">
        <f t="shared" si="42"/>
        <v>0</v>
      </c>
      <c r="N599" s="377"/>
      <c r="O599" s="364"/>
      <c r="P599" s="362"/>
      <c r="Q599" s="364"/>
      <c r="R599" s="362"/>
      <c r="S599" s="368"/>
      <c r="T599" s="364"/>
      <c r="U599" s="368"/>
      <c r="V599" s="366"/>
      <c r="W599" s="368"/>
      <c r="X599" s="364"/>
      <c r="Y599" s="362"/>
      <c r="Z599" s="369"/>
      <c r="AA599" s="369"/>
      <c r="AB599" s="391"/>
      <c r="AC599" s="373"/>
      <c r="AD599" s="83"/>
    </row>
    <row r="600" spans="1:30" ht="18" hidden="1" customHeight="1">
      <c r="A600" s="121"/>
      <c r="B600" s="109"/>
      <c r="C600" s="110"/>
      <c r="D600" s="42"/>
      <c r="E600" s="42"/>
      <c r="F600" s="42"/>
      <c r="G600" s="42"/>
      <c r="H600" s="42"/>
      <c r="I600" s="42"/>
      <c r="J600" s="173"/>
      <c r="K600" s="87">
        <f t="shared" si="40"/>
        <v>0</v>
      </c>
      <c r="L600" s="87">
        <f t="shared" si="41"/>
        <v>0</v>
      </c>
      <c r="M600" s="46">
        <f t="shared" si="42"/>
        <v>0</v>
      </c>
      <c r="N600" s="377"/>
      <c r="O600" s="364"/>
      <c r="P600" s="362"/>
      <c r="Q600" s="364"/>
      <c r="R600" s="362"/>
      <c r="S600" s="368"/>
      <c r="T600" s="364"/>
      <c r="U600" s="368"/>
      <c r="V600" s="366"/>
      <c r="W600" s="368"/>
      <c r="X600" s="364"/>
      <c r="Y600" s="362"/>
      <c r="Z600" s="369"/>
      <c r="AA600" s="369"/>
      <c r="AB600" s="391"/>
      <c r="AC600" s="373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40"/>
        <v>0</v>
      </c>
      <c r="L601" s="87">
        <f t="shared" si="41"/>
        <v>0</v>
      </c>
      <c r="M601" s="46">
        <f t="shared" si="42"/>
        <v>0</v>
      </c>
      <c r="N601" s="377"/>
      <c r="O601" s="364"/>
      <c r="P601" s="362"/>
      <c r="Q601" s="364"/>
      <c r="R601" s="362"/>
      <c r="S601" s="368"/>
      <c r="T601" s="364"/>
      <c r="U601" s="368"/>
      <c r="V601" s="366"/>
      <c r="W601" s="368"/>
      <c r="X601" s="364"/>
      <c r="Y601" s="362"/>
      <c r="Z601" s="369"/>
      <c r="AA601" s="369"/>
      <c r="AB601" s="391"/>
      <c r="AC601" s="373"/>
      <c r="AD601" s="83"/>
    </row>
    <row r="602" spans="1:30" ht="18" customHeight="1">
      <c r="A602" s="104">
        <v>32</v>
      </c>
      <c r="B602" s="175" t="s">
        <v>212</v>
      </c>
      <c r="C602" s="176" t="s">
        <v>213</v>
      </c>
      <c r="D602" s="177">
        <v>20200013101</v>
      </c>
      <c r="E602" s="178" t="s">
        <v>214</v>
      </c>
      <c r="F602" s="179" t="s">
        <v>197</v>
      </c>
      <c r="G602" s="180">
        <v>1</v>
      </c>
      <c r="H602" s="181">
        <v>30</v>
      </c>
      <c r="I602" s="181"/>
      <c r="J602" s="182">
        <v>55</v>
      </c>
      <c r="K602" s="87">
        <f t="shared" si="40"/>
        <v>1.2</v>
      </c>
      <c r="L602" s="87">
        <f t="shared" si="41"/>
        <v>0</v>
      </c>
      <c r="M602" s="46">
        <f t="shared" si="42"/>
        <v>36</v>
      </c>
      <c r="N602" s="403">
        <v>67.5</v>
      </c>
      <c r="O602" s="403"/>
      <c r="P602" s="361">
        <f>SUM(M602:M611)+N602+O602</f>
        <v>139.5</v>
      </c>
      <c r="Q602" s="363"/>
      <c r="R602" s="361"/>
      <c r="S602" s="405"/>
      <c r="T602" s="403"/>
      <c r="U602" s="405"/>
      <c r="V602" s="403"/>
      <c r="W602" s="405"/>
      <c r="X602" s="403"/>
      <c r="Y602" s="361"/>
      <c r="Z602" s="359"/>
      <c r="AA602" s="359"/>
      <c r="AB602" s="370"/>
      <c r="AC602" s="372">
        <f>P602</f>
        <v>139.5</v>
      </c>
      <c r="AD602" s="83"/>
    </row>
    <row r="603" spans="1:30" ht="18" customHeight="1">
      <c r="A603" s="121"/>
      <c r="B603" s="191"/>
      <c r="C603" s="192"/>
      <c r="D603" s="177"/>
      <c r="E603" s="127" t="s">
        <v>173</v>
      </c>
      <c r="F603" s="199" t="s">
        <v>185</v>
      </c>
      <c r="G603" s="180"/>
      <c r="H603" s="181"/>
      <c r="I603" s="181"/>
      <c r="J603" s="182"/>
      <c r="K603" s="87">
        <f t="shared" si="40"/>
        <v>0</v>
      </c>
      <c r="L603" s="87">
        <f t="shared" si="41"/>
        <v>0</v>
      </c>
      <c r="M603" s="46">
        <f t="shared" si="42"/>
        <v>0</v>
      </c>
      <c r="N603" s="404"/>
      <c r="O603" s="404"/>
      <c r="P603" s="362"/>
      <c r="Q603" s="364"/>
      <c r="R603" s="362"/>
      <c r="S603" s="406"/>
      <c r="T603" s="404"/>
      <c r="U603" s="406"/>
      <c r="V603" s="404"/>
      <c r="W603" s="406"/>
      <c r="X603" s="404"/>
      <c r="Y603" s="362"/>
      <c r="Z603" s="369"/>
      <c r="AA603" s="369"/>
      <c r="AB603" s="391"/>
      <c r="AC603" s="373"/>
      <c r="AD603" s="83"/>
    </row>
    <row r="604" spans="1:30" ht="18" customHeight="1">
      <c r="A604" s="121"/>
      <c r="B604" s="191"/>
      <c r="C604" s="192"/>
      <c r="D604" s="177"/>
      <c r="E604" s="178" t="s">
        <v>214</v>
      </c>
      <c r="F604" s="226" t="s">
        <v>368</v>
      </c>
      <c r="G604" s="180">
        <v>1</v>
      </c>
      <c r="H604" s="181">
        <v>30</v>
      </c>
      <c r="I604" s="181"/>
      <c r="J604" s="182">
        <v>55</v>
      </c>
      <c r="K604" s="87">
        <f t="shared" si="40"/>
        <v>1.2</v>
      </c>
      <c r="L604" s="87">
        <f t="shared" si="41"/>
        <v>0</v>
      </c>
      <c r="M604" s="46">
        <f t="shared" si="42"/>
        <v>36</v>
      </c>
      <c r="N604" s="404"/>
      <c r="O604" s="404"/>
      <c r="P604" s="362"/>
      <c r="Q604" s="364"/>
      <c r="R604" s="362"/>
      <c r="S604" s="406"/>
      <c r="T604" s="404"/>
      <c r="U604" s="406"/>
      <c r="V604" s="404"/>
      <c r="W604" s="406"/>
      <c r="X604" s="404"/>
      <c r="Y604" s="362"/>
      <c r="Z604" s="369"/>
      <c r="AA604" s="369"/>
      <c r="AB604" s="391"/>
      <c r="AC604" s="373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40"/>
        <v>0</v>
      </c>
      <c r="L605" s="87">
        <f t="shared" si="41"/>
        <v>0</v>
      </c>
      <c r="M605" s="46">
        <f t="shared" si="42"/>
        <v>0</v>
      </c>
      <c r="N605" s="404"/>
      <c r="O605" s="404"/>
      <c r="P605" s="362"/>
      <c r="Q605" s="364"/>
      <c r="R605" s="362"/>
      <c r="S605" s="406"/>
      <c r="T605" s="404"/>
      <c r="U605" s="406"/>
      <c r="V605" s="404"/>
      <c r="W605" s="406"/>
      <c r="X605" s="404"/>
      <c r="Y605" s="362"/>
      <c r="Z605" s="369"/>
      <c r="AA605" s="369"/>
      <c r="AB605" s="391"/>
      <c r="AC605" s="373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40"/>
        <v>0</v>
      </c>
      <c r="L606" s="87">
        <f t="shared" si="41"/>
        <v>0</v>
      </c>
      <c r="M606" s="46">
        <f t="shared" si="42"/>
        <v>0</v>
      </c>
      <c r="N606" s="404"/>
      <c r="O606" s="404"/>
      <c r="P606" s="362"/>
      <c r="Q606" s="364"/>
      <c r="R606" s="362"/>
      <c r="S606" s="406"/>
      <c r="T606" s="404"/>
      <c r="U606" s="406"/>
      <c r="V606" s="404"/>
      <c r="W606" s="406"/>
      <c r="X606" s="404"/>
      <c r="Y606" s="362"/>
      <c r="Z606" s="369"/>
      <c r="AA606" s="369"/>
      <c r="AB606" s="391"/>
      <c r="AC606" s="373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40"/>
        <v>0</v>
      </c>
      <c r="L607" s="87">
        <f t="shared" si="41"/>
        <v>0</v>
      </c>
      <c r="M607" s="46">
        <f t="shared" si="42"/>
        <v>0</v>
      </c>
      <c r="N607" s="404"/>
      <c r="O607" s="404"/>
      <c r="P607" s="362"/>
      <c r="Q607" s="364"/>
      <c r="R607" s="362"/>
      <c r="S607" s="406"/>
      <c r="T607" s="404"/>
      <c r="U607" s="406"/>
      <c r="V607" s="404"/>
      <c r="W607" s="406"/>
      <c r="X607" s="404"/>
      <c r="Y607" s="362"/>
      <c r="Z607" s="369"/>
      <c r="AA607" s="369"/>
      <c r="AB607" s="391"/>
      <c r="AC607" s="373"/>
      <c r="AD607" s="83"/>
    </row>
    <row r="608" spans="1:30" ht="18" hidden="1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40"/>
        <v>0</v>
      </c>
      <c r="L608" s="87">
        <f t="shared" si="41"/>
        <v>0</v>
      </c>
      <c r="M608" s="46">
        <f t="shared" si="42"/>
        <v>0</v>
      </c>
      <c r="N608" s="404"/>
      <c r="O608" s="404"/>
      <c r="P608" s="362"/>
      <c r="Q608" s="364"/>
      <c r="R608" s="362"/>
      <c r="S608" s="406"/>
      <c r="T608" s="404"/>
      <c r="U608" s="406"/>
      <c r="V608" s="404"/>
      <c r="W608" s="406"/>
      <c r="X608" s="404"/>
      <c r="Y608" s="362"/>
      <c r="Z608" s="369"/>
      <c r="AA608" s="369"/>
      <c r="AB608" s="391"/>
      <c r="AC608" s="373"/>
      <c r="AD608" s="83"/>
    </row>
    <row r="609" spans="1:30" ht="18" hidden="1" customHeight="1">
      <c r="A609" s="121"/>
      <c r="B609" s="191"/>
      <c r="C609" s="192"/>
      <c r="D609" s="177"/>
      <c r="E609" s="178"/>
      <c r="F609" s="179"/>
      <c r="G609" s="180"/>
      <c r="H609" s="181"/>
      <c r="I609" s="181"/>
      <c r="J609" s="182"/>
      <c r="K609" s="87">
        <f t="shared" si="40"/>
        <v>0</v>
      </c>
      <c r="L609" s="87">
        <f t="shared" si="41"/>
        <v>0</v>
      </c>
      <c r="M609" s="46">
        <f t="shared" si="42"/>
        <v>0</v>
      </c>
      <c r="N609" s="404"/>
      <c r="O609" s="404"/>
      <c r="P609" s="362"/>
      <c r="Q609" s="364"/>
      <c r="R609" s="362"/>
      <c r="S609" s="406"/>
      <c r="T609" s="404"/>
      <c r="U609" s="406"/>
      <c r="V609" s="404"/>
      <c r="W609" s="406"/>
      <c r="X609" s="404"/>
      <c r="Y609" s="362"/>
      <c r="Z609" s="369"/>
      <c r="AA609" s="369"/>
      <c r="AB609" s="391"/>
      <c r="AC609" s="373"/>
      <c r="AD609" s="83"/>
    </row>
    <row r="610" spans="1:30" ht="18" hidden="1" customHeight="1">
      <c r="A610" s="121"/>
      <c r="B610" s="191"/>
      <c r="C610" s="192"/>
      <c r="D610" s="177"/>
      <c r="E610" s="178"/>
      <c r="F610" s="179"/>
      <c r="G610" s="180"/>
      <c r="H610" s="181"/>
      <c r="I610" s="181"/>
      <c r="J610" s="182"/>
      <c r="K610" s="87">
        <f t="shared" si="40"/>
        <v>0</v>
      </c>
      <c r="L610" s="87">
        <f t="shared" si="41"/>
        <v>0</v>
      </c>
      <c r="M610" s="46">
        <f t="shared" si="42"/>
        <v>0</v>
      </c>
      <c r="N610" s="404"/>
      <c r="O610" s="404"/>
      <c r="P610" s="362"/>
      <c r="Q610" s="364"/>
      <c r="R610" s="362"/>
      <c r="S610" s="406"/>
      <c r="T610" s="404"/>
      <c r="U610" s="406"/>
      <c r="V610" s="404"/>
      <c r="W610" s="406"/>
      <c r="X610" s="404"/>
      <c r="Y610" s="362"/>
      <c r="Z610" s="369"/>
      <c r="AA610" s="369"/>
      <c r="AB610" s="391"/>
      <c r="AC610" s="373"/>
      <c r="AD610" s="83"/>
    </row>
    <row r="611" spans="1:30" ht="18" hidden="1" customHeight="1">
      <c r="A611" s="121"/>
      <c r="B611" s="191"/>
      <c r="C611" s="192"/>
      <c r="D611" s="177"/>
      <c r="E611" s="178"/>
      <c r="F611" s="179"/>
      <c r="G611" s="180"/>
      <c r="H611" s="181"/>
      <c r="I611" s="181"/>
      <c r="J611" s="182"/>
      <c r="K611" s="87">
        <f t="shared" si="40"/>
        <v>0</v>
      </c>
      <c r="L611" s="87">
        <f t="shared" si="41"/>
        <v>0</v>
      </c>
      <c r="M611" s="46">
        <f t="shared" si="42"/>
        <v>0</v>
      </c>
      <c r="N611" s="404"/>
      <c r="O611" s="404"/>
      <c r="P611" s="362"/>
      <c r="Q611" s="364"/>
      <c r="R611" s="362"/>
      <c r="S611" s="406"/>
      <c r="T611" s="404"/>
      <c r="U611" s="406"/>
      <c r="V611" s="404"/>
      <c r="W611" s="406"/>
      <c r="X611" s="404"/>
      <c r="Y611" s="362"/>
      <c r="Z611" s="369"/>
      <c r="AA611" s="369"/>
      <c r="AB611" s="391"/>
      <c r="AC611" s="373"/>
      <c r="AD611" s="83"/>
    </row>
    <row r="612" spans="1:30" ht="18" customHeight="1">
      <c r="A612" s="104">
        <v>33</v>
      </c>
      <c r="B612" s="60" t="s">
        <v>467</v>
      </c>
      <c r="C612" s="61" t="s">
        <v>464</v>
      </c>
      <c r="D612" s="64"/>
      <c r="E612" s="43" t="s">
        <v>161</v>
      </c>
      <c r="F612" s="44" t="s">
        <v>389</v>
      </c>
      <c r="G612" s="86">
        <v>2</v>
      </c>
      <c r="H612" s="86">
        <v>30</v>
      </c>
      <c r="I612" s="70">
        <v>60</v>
      </c>
      <c r="J612" s="106">
        <v>40</v>
      </c>
      <c r="K612" s="87">
        <f t="shared" si="40"/>
        <v>1.2</v>
      </c>
      <c r="L612" s="87">
        <f t="shared" si="41"/>
        <v>1.2</v>
      </c>
      <c r="M612" s="46">
        <f t="shared" si="42"/>
        <v>90</v>
      </c>
      <c r="N612" s="376"/>
      <c r="O612" s="363"/>
      <c r="P612" s="361">
        <f>M612</f>
        <v>90</v>
      </c>
      <c r="Q612" s="363"/>
      <c r="R612" s="361"/>
      <c r="S612" s="367"/>
      <c r="T612" s="363"/>
      <c r="U612" s="367"/>
      <c r="V612" s="365"/>
      <c r="W612" s="367"/>
      <c r="X612" s="363"/>
      <c r="Y612" s="361"/>
      <c r="Z612" s="359"/>
      <c r="AA612" s="359"/>
      <c r="AB612" s="370"/>
      <c r="AC612" s="372">
        <f>P612</f>
        <v>90</v>
      </c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40"/>
        <v>0</v>
      </c>
      <c r="L613" s="87">
        <f t="shared" si="41"/>
        <v>0</v>
      </c>
      <c r="M613" s="46">
        <f t="shared" si="42"/>
        <v>0</v>
      </c>
      <c r="N613" s="345"/>
      <c r="O613" s="345"/>
      <c r="P613" s="362"/>
      <c r="Q613" s="345"/>
      <c r="R613" s="345"/>
      <c r="S613" s="345"/>
      <c r="T613" s="345"/>
      <c r="U613" s="345"/>
      <c r="V613" s="345"/>
      <c r="W613" s="345"/>
      <c r="X613" s="345"/>
      <c r="Y613" s="345"/>
      <c r="Z613" s="345"/>
      <c r="AA613" s="345"/>
      <c r="AB613" s="345"/>
      <c r="AC613" s="345"/>
      <c r="AD613" s="83"/>
    </row>
    <row r="614" spans="1:30" ht="18" hidden="1" customHeight="1">
      <c r="A614" s="90"/>
      <c r="B614" s="107"/>
      <c r="C614" s="108"/>
      <c r="D614" s="64"/>
      <c r="E614" s="43"/>
      <c r="F614" s="44"/>
      <c r="G614" s="86"/>
      <c r="H614" s="86"/>
      <c r="I614" s="70"/>
      <c r="J614" s="106"/>
      <c r="K614" s="87">
        <f t="shared" si="40"/>
        <v>0</v>
      </c>
      <c r="L614" s="87">
        <f t="shared" si="41"/>
        <v>0</v>
      </c>
      <c r="M614" s="46">
        <f t="shared" si="42"/>
        <v>0</v>
      </c>
      <c r="N614" s="345"/>
      <c r="O614" s="345"/>
      <c r="P614" s="362"/>
      <c r="Q614" s="345"/>
      <c r="R614" s="345"/>
      <c r="S614" s="345"/>
      <c r="T614" s="345"/>
      <c r="U614" s="345"/>
      <c r="V614" s="345"/>
      <c r="W614" s="345"/>
      <c r="X614" s="345"/>
      <c r="Y614" s="345"/>
      <c r="Z614" s="345"/>
      <c r="AA614" s="345"/>
      <c r="AB614" s="345"/>
      <c r="AC614" s="345"/>
      <c r="AD614" s="83"/>
    </row>
    <row r="615" spans="1:30" ht="18" hidden="1" customHeight="1">
      <c r="A615" s="90"/>
      <c r="B615" s="107"/>
      <c r="C615" s="108"/>
      <c r="D615" s="64"/>
      <c r="E615" s="43"/>
      <c r="F615" s="44"/>
      <c r="G615" s="86"/>
      <c r="H615" s="86"/>
      <c r="I615" s="70"/>
      <c r="J615" s="106"/>
      <c r="K615" s="87">
        <f t="shared" si="40"/>
        <v>0</v>
      </c>
      <c r="L615" s="87">
        <f t="shared" si="41"/>
        <v>0</v>
      </c>
      <c r="M615" s="46">
        <f t="shared" si="42"/>
        <v>0</v>
      </c>
      <c r="N615" s="345"/>
      <c r="O615" s="345"/>
      <c r="P615" s="362"/>
      <c r="Q615" s="345"/>
      <c r="R615" s="345"/>
      <c r="S615" s="345"/>
      <c r="T615" s="345"/>
      <c r="U615" s="345"/>
      <c r="V615" s="345"/>
      <c r="W615" s="345"/>
      <c r="X615" s="345"/>
      <c r="Y615" s="345"/>
      <c r="Z615" s="345"/>
      <c r="AA615" s="345"/>
      <c r="AB615" s="345"/>
      <c r="AC615" s="345"/>
      <c r="AD615" s="83"/>
    </row>
    <row r="616" spans="1:30" ht="18" hidden="1" customHeight="1">
      <c r="A616" s="90"/>
      <c r="B616" s="107"/>
      <c r="C616" s="108"/>
      <c r="D616" s="64"/>
      <c r="E616" s="43"/>
      <c r="F616" s="44"/>
      <c r="G616" s="86"/>
      <c r="H616" s="86"/>
      <c r="I616" s="70"/>
      <c r="J616" s="106"/>
      <c r="K616" s="87">
        <f t="shared" si="40"/>
        <v>0</v>
      </c>
      <c r="L616" s="87">
        <f t="shared" si="41"/>
        <v>0</v>
      </c>
      <c r="M616" s="46">
        <f t="shared" si="42"/>
        <v>0</v>
      </c>
      <c r="N616" s="345"/>
      <c r="O616" s="345"/>
      <c r="P616" s="362"/>
      <c r="Q616" s="345"/>
      <c r="R616" s="345"/>
      <c r="S616" s="345"/>
      <c r="T616" s="345"/>
      <c r="U616" s="345"/>
      <c r="V616" s="345"/>
      <c r="W616" s="345"/>
      <c r="X616" s="345"/>
      <c r="Y616" s="345"/>
      <c r="Z616" s="345"/>
      <c r="AA616" s="345"/>
      <c r="AB616" s="345"/>
      <c r="AC616" s="345"/>
      <c r="AD616" s="83"/>
    </row>
    <row r="617" spans="1:30" ht="18" hidden="1" customHeight="1">
      <c r="A617" s="90"/>
      <c r="B617" s="107"/>
      <c r="C617" s="108"/>
      <c r="D617" s="64"/>
      <c r="E617" s="43"/>
      <c r="F617" s="44"/>
      <c r="G617" s="86"/>
      <c r="H617" s="70"/>
      <c r="I617" s="79"/>
      <c r="J617" s="106"/>
      <c r="K617" s="87">
        <f t="shared" si="40"/>
        <v>0</v>
      </c>
      <c r="L617" s="87">
        <f t="shared" si="41"/>
        <v>0</v>
      </c>
      <c r="M617" s="46">
        <f t="shared" si="42"/>
        <v>0</v>
      </c>
      <c r="N617" s="345"/>
      <c r="O617" s="345"/>
      <c r="P617" s="362"/>
      <c r="Q617" s="345"/>
      <c r="R617" s="345"/>
      <c r="S617" s="345"/>
      <c r="T617" s="345"/>
      <c r="U617" s="345"/>
      <c r="V617" s="345"/>
      <c r="W617" s="345"/>
      <c r="X617" s="345"/>
      <c r="Y617" s="345"/>
      <c r="Z617" s="345"/>
      <c r="AA617" s="345"/>
      <c r="AB617" s="345"/>
      <c r="AC617" s="345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40"/>
        <v>0</v>
      </c>
      <c r="L618" s="87">
        <f t="shared" si="41"/>
        <v>0</v>
      </c>
      <c r="M618" s="46">
        <f t="shared" si="42"/>
        <v>0</v>
      </c>
      <c r="N618" s="345"/>
      <c r="O618" s="345"/>
      <c r="P618" s="362"/>
      <c r="Q618" s="345"/>
      <c r="R618" s="345"/>
      <c r="S618" s="345"/>
      <c r="T618" s="345"/>
      <c r="U618" s="345"/>
      <c r="V618" s="345"/>
      <c r="W618" s="345"/>
      <c r="X618" s="345"/>
      <c r="Y618" s="345"/>
      <c r="Z618" s="345"/>
      <c r="AA618" s="345"/>
      <c r="AB618" s="345"/>
      <c r="AC618" s="345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40"/>
        <v>0</v>
      </c>
      <c r="L619" s="87">
        <f t="shared" si="41"/>
        <v>0</v>
      </c>
      <c r="M619" s="46">
        <f t="shared" si="42"/>
        <v>0</v>
      </c>
      <c r="N619" s="345"/>
      <c r="O619" s="345"/>
      <c r="P619" s="362"/>
      <c r="Q619" s="345"/>
      <c r="R619" s="345"/>
      <c r="S619" s="345"/>
      <c r="T619" s="345"/>
      <c r="U619" s="345"/>
      <c r="V619" s="345"/>
      <c r="W619" s="345"/>
      <c r="X619" s="345"/>
      <c r="Y619" s="345"/>
      <c r="Z619" s="345"/>
      <c r="AA619" s="345"/>
      <c r="AB619" s="345"/>
      <c r="AC619" s="345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40"/>
        <v>0</v>
      </c>
      <c r="L620" s="87">
        <f t="shared" si="41"/>
        <v>0</v>
      </c>
      <c r="M620" s="46">
        <f t="shared" si="42"/>
        <v>0</v>
      </c>
      <c r="N620" s="345"/>
      <c r="O620" s="345"/>
      <c r="P620" s="362"/>
      <c r="Q620" s="345"/>
      <c r="R620" s="345"/>
      <c r="S620" s="345"/>
      <c r="T620" s="345"/>
      <c r="U620" s="345"/>
      <c r="V620" s="345"/>
      <c r="W620" s="345"/>
      <c r="X620" s="345"/>
      <c r="Y620" s="345"/>
      <c r="Z620" s="345"/>
      <c r="AA620" s="345"/>
      <c r="AB620" s="345"/>
      <c r="AC620" s="345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40"/>
        <v>0</v>
      </c>
      <c r="L621" s="87">
        <f t="shared" si="41"/>
        <v>0</v>
      </c>
      <c r="M621" s="46">
        <f t="shared" si="42"/>
        <v>0</v>
      </c>
      <c r="N621" s="345"/>
      <c r="O621" s="345"/>
      <c r="P621" s="362"/>
      <c r="Q621" s="345"/>
      <c r="R621" s="345"/>
      <c r="S621" s="345"/>
      <c r="T621" s="345"/>
      <c r="U621" s="345"/>
      <c r="V621" s="345"/>
      <c r="W621" s="345"/>
      <c r="X621" s="345"/>
      <c r="Y621" s="345"/>
      <c r="Z621" s="345"/>
      <c r="AA621" s="345"/>
      <c r="AB621" s="345"/>
      <c r="AC621" s="345"/>
      <c r="AD621" s="83"/>
    </row>
    <row r="622" spans="1:30" ht="18" customHeight="1">
      <c r="A622" s="104">
        <v>34</v>
      </c>
      <c r="B622" s="60" t="s">
        <v>459</v>
      </c>
      <c r="C622" s="61" t="s">
        <v>460</v>
      </c>
      <c r="D622" s="64"/>
      <c r="E622" s="43" t="s">
        <v>161</v>
      </c>
      <c r="F622" s="44" t="s">
        <v>465</v>
      </c>
      <c r="G622" s="86">
        <v>2</v>
      </c>
      <c r="H622" s="70">
        <v>30</v>
      </c>
      <c r="I622" s="79">
        <v>60</v>
      </c>
      <c r="J622" s="106">
        <v>40</v>
      </c>
      <c r="K622" s="87">
        <v>1.2</v>
      </c>
      <c r="L622" s="87">
        <v>1.2</v>
      </c>
      <c r="M622" s="46">
        <v>90</v>
      </c>
      <c r="N622" s="376"/>
      <c r="O622" s="363"/>
      <c r="P622" s="361">
        <f>M622</f>
        <v>90</v>
      </c>
      <c r="Q622" s="363"/>
      <c r="R622" s="361"/>
      <c r="S622" s="367"/>
      <c r="T622" s="363"/>
      <c r="U622" s="367"/>
      <c r="V622" s="365"/>
      <c r="W622" s="367"/>
      <c r="X622" s="363"/>
      <c r="Y622" s="361"/>
      <c r="Z622" s="359"/>
      <c r="AA622" s="359"/>
      <c r="AB622" s="370"/>
      <c r="AC622" s="372">
        <f>P622</f>
        <v>90</v>
      </c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40"/>
        <v>0</v>
      </c>
      <c r="L623" s="87">
        <f t="shared" si="41"/>
        <v>0</v>
      </c>
      <c r="M623" s="46">
        <f t="shared" si="42"/>
        <v>0</v>
      </c>
      <c r="N623" s="345"/>
      <c r="O623" s="345"/>
      <c r="P623" s="345"/>
      <c r="Q623" s="345"/>
      <c r="R623" s="345"/>
      <c r="S623" s="345"/>
      <c r="T623" s="345"/>
      <c r="U623" s="345"/>
      <c r="V623" s="345"/>
      <c r="W623" s="345"/>
      <c r="X623" s="345"/>
      <c r="Y623" s="345"/>
      <c r="Z623" s="345"/>
      <c r="AA623" s="345"/>
      <c r="AB623" s="345"/>
      <c r="AC623" s="345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40"/>
        <v>0</v>
      </c>
      <c r="L624" s="87">
        <f t="shared" si="41"/>
        <v>0</v>
      </c>
      <c r="M624" s="46">
        <f t="shared" si="42"/>
        <v>0</v>
      </c>
      <c r="N624" s="345"/>
      <c r="O624" s="345"/>
      <c r="P624" s="345"/>
      <c r="Q624" s="345"/>
      <c r="R624" s="345"/>
      <c r="S624" s="345"/>
      <c r="T624" s="345"/>
      <c r="U624" s="345"/>
      <c r="V624" s="345"/>
      <c r="W624" s="345"/>
      <c r="X624" s="345"/>
      <c r="Y624" s="345"/>
      <c r="Z624" s="345"/>
      <c r="AA624" s="345"/>
      <c r="AB624" s="345"/>
      <c r="AC624" s="345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40"/>
        <v>0</v>
      </c>
      <c r="L625" s="87">
        <f t="shared" si="41"/>
        <v>0</v>
      </c>
      <c r="M625" s="46">
        <f t="shared" si="42"/>
        <v>0</v>
      </c>
      <c r="N625" s="345"/>
      <c r="O625" s="345"/>
      <c r="P625" s="345"/>
      <c r="Q625" s="345"/>
      <c r="R625" s="345"/>
      <c r="S625" s="345"/>
      <c r="T625" s="345"/>
      <c r="U625" s="345"/>
      <c r="V625" s="345"/>
      <c r="W625" s="345"/>
      <c r="X625" s="345"/>
      <c r="Y625" s="345"/>
      <c r="Z625" s="345"/>
      <c r="AA625" s="345"/>
      <c r="AB625" s="345"/>
      <c r="AC625" s="345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40"/>
        <v>0</v>
      </c>
      <c r="L626" s="87">
        <f t="shared" si="41"/>
        <v>0</v>
      </c>
      <c r="M626" s="46">
        <f t="shared" si="42"/>
        <v>0</v>
      </c>
      <c r="N626" s="345"/>
      <c r="O626" s="345"/>
      <c r="P626" s="345"/>
      <c r="Q626" s="345"/>
      <c r="R626" s="345"/>
      <c r="S626" s="345"/>
      <c r="T626" s="345"/>
      <c r="U626" s="345"/>
      <c r="V626" s="345"/>
      <c r="W626" s="345"/>
      <c r="X626" s="345"/>
      <c r="Y626" s="345"/>
      <c r="Z626" s="345"/>
      <c r="AA626" s="345"/>
      <c r="AB626" s="345"/>
      <c r="AC626" s="345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40"/>
        <v>0</v>
      </c>
      <c r="L627" s="87">
        <f t="shared" si="41"/>
        <v>0</v>
      </c>
      <c r="M627" s="46">
        <f t="shared" si="42"/>
        <v>0</v>
      </c>
      <c r="N627" s="345"/>
      <c r="O627" s="345"/>
      <c r="P627" s="345"/>
      <c r="Q627" s="345"/>
      <c r="R627" s="345"/>
      <c r="S627" s="345"/>
      <c r="T627" s="345"/>
      <c r="U627" s="345"/>
      <c r="V627" s="345"/>
      <c r="W627" s="345"/>
      <c r="X627" s="345"/>
      <c r="Y627" s="345"/>
      <c r="Z627" s="345"/>
      <c r="AA627" s="345"/>
      <c r="AB627" s="345"/>
      <c r="AC627" s="345"/>
      <c r="AD627" s="83"/>
    </row>
    <row r="628" spans="1:30" ht="24.75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40"/>
        <v>0</v>
      </c>
      <c r="L628" s="87">
        <f t="shared" si="41"/>
        <v>0</v>
      </c>
      <c r="M628" s="46">
        <f t="shared" si="42"/>
        <v>0</v>
      </c>
      <c r="N628" s="345"/>
      <c r="O628" s="345"/>
      <c r="P628" s="345"/>
      <c r="Q628" s="345"/>
      <c r="R628" s="345"/>
      <c r="S628" s="345"/>
      <c r="T628" s="345"/>
      <c r="U628" s="345"/>
      <c r="V628" s="345"/>
      <c r="W628" s="345"/>
      <c r="X628" s="345"/>
      <c r="Y628" s="345"/>
      <c r="Z628" s="345"/>
      <c r="AA628" s="345"/>
      <c r="AB628" s="345"/>
      <c r="AC628" s="345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86"/>
      <c r="H629" s="70"/>
      <c r="I629" s="79"/>
      <c r="J629" s="106"/>
      <c r="K629" s="87">
        <f t="shared" si="40"/>
        <v>0</v>
      </c>
      <c r="L629" s="87">
        <f t="shared" si="41"/>
        <v>0</v>
      </c>
      <c r="M629" s="46">
        <f t="shared" si="42"/>
        <v>0</v>
      </c>
      <c r="N629" s="345"/>
      <c r="O629" s="345"/>
      <c r="P629" s="345"/>
      <c r="Q629" s="345"/>
      <c r="R629" s="345"/>
      <c r="S629" s="345"/>
      <c r="T629" s="345"/>
      <c r="U629" s="345"/>
      <c r="V629" s="345"/>
      <c r="W629" s="345"/>
      <c r="X629" s="345"/>
      <c r="Y629" s="345"/>
      <c r="Z629" s="345"/>
      <c r="AA629" s="345"/>
      <c r="AB629" s="345"/>
      <c r="AC629" s="345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40"/>
        <v>0</v>
      </c>
      <c r="L630" s="87">
        <f t="shared" si="41"/>
        <v>0</v>
      </c>
      <c r="M630" s="46">
        <f t="shared" si="42"/>
        <v>0</v>
      </c>
      <c r="N630" s="345"/>
      <c r="O630" s="345"/>
      <c r="P630" s="345"/>
      <c r="Q630" s="345"/>
      <c r="R630" s="345"/>
      <c r="S630" s="345"/>
      <c r="T630" s="345"/>
      <c r="U630" s="345"/>
      <c r="V630" s="345"/>
      <c r="W630" s="345"/>
      <c r="X630" s="345"/>
      <c r="Y630" s="345"/>
      <c r="Z630" s="345"/>
      <c r="AA630" s="345"/>
      <c r="AB630" s="345"/>
      <c r="AC630" s="345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40"/>
        <v>0</v>
      </c>
      <c r="L631" s="87">
        <f t="shared" si="41"/>
        <v>0</v>
      </c>
      <c r="M631" s="46">
        <f t="shared" si="42"/>
        <v>0</v>
      </c>
      <c r="N631" s="345"/>
      <c r="O631" s="345"/>
      <c r="P631" s="345"/>
      <c r="Q631" s="345"/>
      <c r="R631" s="345"/>
      <c r="S631" s="345"/>
      <c r="T631" s="345"/>
      <c r="U631" s="345"/>
      <c r="V631" s="345"/>
      <c r="W631" s="345"/>
      <c r="X631" s="345"/>
      <c r="Y631" s="345"/>
      <c r="Z631" s="345"/>
      <c r="AA631" s="345"/>
      <c r="AB631" s="345"/>
      <c r="AC631" s="345"/>
      <c r="AD631" s="83"/>
    </row>
    <row r="632" spans="1:30" ht="18" customHeight="1">
      <c r="A632" s="104">
        <v>35</v>
      </c>
      <c r="B632" s="60" t="s">
        <v>463</v>
      </c>
      <c r="C632" s="61" t="s">
        <v>462</v>
      </c>
      <c r="D632" s="64"/>
      <c r="E632" s="43" t="s">
        <v>161</v>
      </c>
      <c r="F632" s="44" t="s">
        <v>516</v>
      </c>
      <c r="G632" s="86">
        <v>2</v>
      </c>
      <c r="H632" s="70">
        <v>30</v>
      </c>
      <c r="I632" s="79">
        <v>60</v>
      </c>
      <c r="J632" s="106">
        <v>40</v>
      </c>
      <c r="K632" s="87">
        <f t="shared" si="40"/>
        <v>1.2</v>
      </c>
      <c r="L632" s="87">
        <f t="shared" si="41"/>
        <v>1.2</v>
      </c>
      <c r="M632" s="46">
        <f t="shared" si="42"/>
        <v>90</v>
      </c>
      <c r="N632" s="376"/>
      <c r="O632" s="363"/>
      <c r="P632" s="361">
        <f>M632</f>
        <v>90</v>
      </c>
      <c r="Q632" s="363"/>
      <c r="R632" s="361"/>
      <c r="S632" s="367"/>
      <c r="T632" s="363"/>
      <c r="U632" s="367"/>
      <c r="V632" s="363"/>
      <c r="W632" s="367"/>
      <c r="X632" s="363"/>
      <c r="Y632" s="361"/>
      <c r="Z632" s="359"/>
      <c r="AA632" s="359"/>
      <c r="AB632" s="370"/>
      <c r="AC632" s="372">
        <f>P632</f>
        <v>90</v>
      </c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40"/>
        <v>0</v>
      </c>
      <c r="L633" s="87">
        <f t="shared" si="41"/>
        <v>0</v>
      </c>
      <c r="M633" s="46">
        <f t="shared" si="42"/>
        <v>0</v>
      </c>
      <c r="N633" s="345"/>
      <c r="O633" s="345"/>
      <c r="P633" s="345"/>
      <c r="Q633" s="345"/>
      <c r="R633" s="345"/>
      <c r="S633" s="345"/>
      <c r="T633" s="345"/>
      <c r="U633" s="345"/>
      <c r="V633" s="345"/>
      <c r="W633" s="345"/>
      <c r="X633" s="345"/>
      <c r="Y633" s="345"/>
      <c r="Z633" s="345"/>
      <c r="AA633" s="345"/>
      <c r="AB633" s="345"/>
      <c r="AC633" s="345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40"/>
        <v>0</v>
      </c>
      <c r="L634" s="87">
        <f t="shared" si="41"/>
        <v>0</v>
      </c>
      <c r="M634" s="46">
        <f t="shared" si="42"/>
        <v>0</v>
      </c>
      <c r="N634" s="345"/>
      <c r="O634" s="345"/>
      <c r="P634" s="345"/>
      <c r="Q634" s="345"/>
      <c r="R634" s="345"/>
      <c r="S634" s="345"/>
      <c r="T634" s="345"/>
      <c r="U634" s="345"/>
      <c r="V634" s="345"/>
      <c r="W634" s="345"/>
      <c r="X634" s="345"/>
      <c r="Y634" s="345"/>
      <c r="Z634" s="345"/>
      <c r="AA634" s="345"/>
      <c r="AB634" s="345"/>
      <c r="AC634" s="345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40"/>
        <v>0</v>
      </c>
      <c r="L635" s="87">
        <f t="shared" si="41"/>
        <v>0</v>
      </c>
      <c r="M635" s="46">
        <f t="shared" si="42"/>
        <v>0</v>
      </c>
      <c r="N635" s="345"/>
      <c r="O635" s="345"/>
      <c r="P635" s="345"/>
      <c r="Q635" s="345"/>
      <c r="R635" s="345"/>
      <c r="S635" s="345"/>
      <c r="T635" s="345"/>
      <c r="U635" s="345"/>
      <c r="V635" s="345"/>
      <c r="W635" s="345"/>
      <c r="X635" s="345"/>
      <c r="Y635" s="345"/>
      <c r="Z635" s="345"/>
      <c r="AA635" s="345"/>
      <c r="AB635" s="345"/>
      <c r="AC635" s="345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40"/>
        <v>0</v>
      </c>
      <c r="L636" s="87">
        <f t="shared" si="41"/>
        <v>0</v>
      </c>
      <c r="M636" s="46">
        <f t="shared" si="42"/>
        <v>0</v>
      </c>
      <c r="N636" s="345"/>
      <c r="O636" s="345"/>
      <c r="P636" s="345"/>
      <c r="Q636" s="345"/>
      <c r="R636" s="345"/>
      <c r="S636" s="345"/>
      <c r="T636" s="345"/>
      <c r="U636" s="345"/>
      <c r="V636" s="345"/>
      <c r="W636" s="345"/>
      <c r="X636" s="345"/>
      <c r="Y636" s="345"/>
      <c r="Z636" s="345"/>
      <c r="AA636" s="345"/>
      <c r="AB636" s="345"/>
      <c r="AC636" s="345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40"/>
        <v>0</v>
      </c>
      <c r="L637" s="87">
        <f t="shared" si="41"/>
        <v>0</v>
      </c>
      <c r="M637" s="46">
        <f t="shared" si="42"/>
        <v>0</v>
      </c>
      <c r="N637" s="345"/>
      <c r="O637" s="345"/>
      <c r="P637" s="345"/>
      <c r="Q637" s="345"/>
      <c r="R637" s="345"/>
      <c r="S637" s="345"/>
      <c r="T637" s="345"/>
      <c r="U637" s="345"/>
      <c r="V637" s="345"/>
      <c r="W637" s="345"/>
      <c r="X637" s="345"/>
      <c r="Y637" s="345"/>
      <c r="Z637" s="345"/>
      <c r="AA637" s="345"/>
      <c r="AB637" s="345"/>
      <c r="AC637" s="345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40"/>
        <v>0</v>
      </c>
      <c r="L638" s="87">
        <f t="shared" si="41"/>
        <v>0</v>
      </c>
      <c r="M638" s="46">
        <f t="shared" si="42"/>
        <v>0</v>
      </c>
      <c r="N638" s="345"/>
      <c r="O638" s="345"/>
      <c r="P638" s="345"/>
      <c r="Q638" s="345"/>
      <c r="R638" s="345"/>
      <c r="S638" s="345"/>
      <c r="T638" s="345"/>
      <c r="U638" s="345"/>
      <c r="V638" s="345"/>
      <c r="W638" s="345"/>
      <c r="X638" s="345"/>
      <c r="Y638" s="345"/>
      <c r="Z638" s="345"/>
      <c r="AA638" s="345"/>
      <c r="AB638" s="345"/>
      <c r="AC638" s="345"/>
      <c r="AD638" s="83"/>
    </row>
    <row r="639" spans="1:30" ht="18" hidden="1" customHeight="1">
      <c r="A639" s="90"/>
      <c r="B639" s="107"/>
      <c r="C639" s="108"/>
      <c r="D639" s="105"/>
      <c r="E639" s="43"/>
      <c r="F639" s="44"/>
      <c r="G639" s="69"/>
      <c r="H639" s="70"/>
      <c r="I639" s="79"/>
      <c r="J639" s="106"/>
      <c r="K639" s="87">
        <f t="shared" si="40"/>
        <v>0</v>
      </c>
      <c r="L639" s="87">
        <f t="shared" si="41"/>
        <v>0</v>
      </c>
      <c r="M639" s="46">
        <f t="shared" si="42"/>
        <v>0</v>
      </c>
      <c r="N639" s="345"/>
      <c r="O639" s="345"/>
      <c r="P639" s="345"/>
      <c r="Q639" s="345"/>
      <c r="R639" s="345"/>
      <c r="S639" s="345"/>
      <c r="T639" s="345"/>
      <c r="U639" s="345"/>
      <c r="V639" s="345"/>
      <c r="W639" s="345"/>
      <c r="X639" s="345"/>
      <c r="Y639" s="345"/>
      <c r="Z639" s="345"/>
      <c r="AA639" s="345"/>
      <c r="AB639" s="345"/>
      <c r="AC639" s="345"/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40"/>
        <v>0</v>
      </c>
      <c r="L640" s="87">
        <f t="shared" si="41"/>
        <v>0</v>
      </c>
      <c r="M640" s="46">
        <f t="shared" si="42"/>
        <v>0</v>
      </c>
      <c r="N640" s="345"/>
      <c r="O640" s="345"/>
      <c r="P640" s="345"/>
      <c r="Q640" s="345"/>
      <c r="R640" s="345"/>
      <c r="S640" s="345"/>
      <c r="T640" s="345"/>
      <c r="U640" s="345"/>
      <c r="V640" s="345"/>
      <c r="W640" s="345"/>
      <c r="X640" s="345"/>
      <c r="Y640" s="345"/>
      <c r="Z640" s="345"/>
      <c r="AA640" s="345"/>
      <c r="AB640" s="345"/>
      <c r="AC640" s="345"/>
      <c r="AD640" s="83"/>
    </row>
    <row r="641" spans="1:16384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40"/>
        <v>0</v>
      </c>
      <c r="L641" s="87">
        <f t="shared" si="41"/>
        <v>0</v>
      </c>
      <c r="M641" s="46">
        <f t="shared" si="42"/>
        <v>0</v>
      </c>
      <c r="N641" s="345"/>
      <c r="O641" s="345"/>
      <c r="P641" s="345"/>
      <c r="Q641" s="345"/>
      <c r="R641" s="345"/>
      <c r="S641" s="345"/>
      <c r="T641" s="345"/>
      <c r="U641" s="345"/>
      <c r="V641" s="345"/>
      <c r="W641" s="345"/>
      <c r="X641" s="345"/>
      <c r="Y641" s="345"/>
      <c r="Z641" s="345"/>
      <c r="AA641" s="345"/>
      <c r="AB641" s="345"/>
      <c r="AC641" s="345"/>
      <c r="AD641" s="83"/>
    </row>
    <row r="642" spans="1:16384" s="264" customFormat="1" ht="18" customHeight="1">
      <c r="A642" s="104">
        <v>36</v>
      </c>
      <c r="B642" s="60" t="s">
        <v>527</v>
      </c>
      <c r="C642" s="61"/>
      <c r="D642" s="104"/>
      <c r="E642" s="43" t="s">
        <v>352</v>
      </c>
      <c r="F642" s="44" t="s">
        <v>172</v>
      </c>
      <c r="G642" s="86">
        <v>2</v>
      </c>
      <c r="H642" s="70">
        <v>15</v>
      </c>
      <c r="I642" s="79"/>
      <c r="J642" s="106">
        <v>60</v>
      </c>
      <c r="K642" s="87">
        <f t="shared" ref="K642:K644" si="44">IF(OR(LEFT(E642,2)="ĐA",LEFT(E642,2)="DA",LEFT(E642,5)="Đồ án",LEFT(E642,5)="Đồán ",LEFT(E642,9)="Sinh hoạt",LEFT(E642,9)="sinh hoạt",LEFT(E642,6)="Cố vấn",LEFT(E642,6)="cố vấn",LEFT(E642,4)="cvht",LEFT(E642,4)="CVHT",LEFT(E642,4)="shcn",LEFT(E642,4)="SHCN"),0,(IF(AND(H642&gt;0,J642&gt;0),IF(J642&gt;60,1.3,IF(J642&gt;35,1.2,1)),0)))</f>
        <v>1.2</v>
      </c>
      <c r="L642" s="87">
        <f t="shared" ref="L642:L644" si="45">IF(OR(LEFT(E642,2)="ĐA",LEFT(E642,2)="DA",LEFT(E642,5)="Đồ án",LEFT(E642,5)="Đồán "),0,IF(AND(J642&gt;0,I642&gt;0),IF(AND(OR(LEFT(E642,4)="GDQP",LEFT(E642,4)="gdqp",LEFT(E642,19)="Giáo dục quốc phòng"),J642&gt;50),1.3,IF(J642&gt;35,1.2,IF(J642&gt;29,1.1,1))),0))</f>
        <v>0</v>
      </c>
      <c r="M642" s="46">
        <f t="shared" ref="M642:M644" si="46">ROUND(IF(OR(LEFT(E642,2)="ĐA",LEFT(E642,2)="DA",LEFT(E642,5)="Đồ án",LEFT(E642,5)="Đồán "),J642*0.5,(IF(H642&gt;0,H642*K642,"0")+IF(I642&gt;0,(I642*0.75)*L642,"0"))),1)</f>
        <v>18</v>
      </c>
      <c r="N642" s="376"/>
      <c r="O642" s="363"/>
      <c r="P642" s="361">
        <f>SUM(M642:N651)</f>
        <v>67.599999999999994</v>
      </c>
      <c r="Q642" s="363"/>
      <c r="R642" s="361"/>
      <c r="S642" s="367"/>
      <c r="T642" s="363"/>
      <c r="U642" s="367"/>
      <c r="V642" s="363"/>
      <c r="W642" s="269"/>
      <c r="X642" s="363"/>
      <c r="Y642" s="361"/>
      <c r="Z642" s="359"/>
      <c r="AA642" s="359"/>
      <c r="AB642" s="370"/>
      <c r="AC642" s="372">
        <f>P642</f>
        <v>67.599999999999994</v>
      </c>
      <c r="AD642" s="83"/>
    </row>
    <row r="643" spans="1:16384" s="264" customFormat="1" ht="18" customHeight="1">
      <c r="A643" s="121"/>
      <c r="B643" s="107"/>
      <c r="C643" s="108"/>
      <c r="D643" s="105"/>
      <c r="E643" s="43" t="s">
        <v>360</v>
      </c>
      <c r="F643" s="44" t="s">
        <v>172</v>
      </c>
      <c r="G643" s="272">
        <v>2</v>
      </c>
      <c r="H643" s="70"/>
      <c r="I643" s="79">
        <v>30</v>
      </c>
      <c r="J643" s="106">
        <v>30</v>
      </c>
      <c r="K643" s="87">
        <f t="shared" si="44"/>
        <v>0</v>
      </c>
      <c r="L643" s="87">
        <f t="shared" si="45"/>
        <v>1.1000000000000001</v>
      </c>
      <c r="M643" s="46">
        <f t="shared" si="46"/>
        <v>24.8</v>
      </c>
      <c r="N643" s="377"/>
      <c r="O643" s="364"/>
      <c r="P643" s="362"/>
      <c r="Q643" s="364"/>
      <c r="R643" s="362"/>
      <c r="S643" s="368"/>
      <c r="T643" s="345"/>
      <c r="U643" s="368"/>
      <c r="V643" s="345"/>
      <c r="W643" s="270"/>
      <c r="X643" s="345"/>
      <c r="Y643" s="345"/>
      <c r="Z643" s="345"/>
      <c r="AA643" s="345"/>
      <c r="AB643" s="345"/>
      <c r="AC643" s="345"/>
      <c r="AD643" s="83"/>
    </row>
    <row r="644" spans="1:16384" s="264" customFormat="1" ht="18" customHeight="1">
      <c r="A644" s="121"/>
      <c r="B644" s="107"/>
      <c r="C644" s="108"/>
      <c r="D644" s="105"/>
      <c r="E644" s="43" t="s">
        <v>361</v>
      </c>
      <c r="F644" s="44" t="s">
        <v>172</v>
      </c>
      <c r="G644" s="272">
        <v>2</v>
      </c>
      <c r="H644" s="70"/>
      <c r="I644" s="79">
        <v>30</v>
      </c>
      <c r="J644" s="106">
        <v>30</v>
      </c>
      <c r="K644" s="87">
        <f t="shared" si="44"/>
        <v>0</v>
      </c>
      <c r="L644" s="87">
        <f t="shared" si="45"/>
        <v>1.1000000000000001</v>
      </c>
      <c r="M644" s="46">
        <f t="shared" si="46"/>
        <v>24.8</v>
      </c>
      <c r="N644" s="377"/>
      <c r="O644" s="364"/>
      <c r="P644" s="362"/>
      <c r="Q644" s="364"/>
      <c r="R644" s="362"/>
      <c r="S644" s="368"/>
      <c r="T644" s="345"/>
      <c r="U644" s="368"/>
      <c r="V644" s="345"/>
      <c r="W644" s="270"/>
      <c r="X644" s="345"/>
      <c r="Y644" s="345"/>
      <c r="Z644" s="345"/>
      <c r="AA644" s="345"/>
      <c r="AB644" s="345"/>
      <c r="AC644" s="345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77"/>
      <c r="O645" s="364"/>
      <c r="P645" s="362"/>
      <c r="Q645" s="364"/>
      <c r="R645" s="362"/>
      <c r="S645" s="368"/>
      <c r="T645" s="345"/>
      <c r="U645" s="368"/>
      <c r="V645" s="345"/>
      <c r="W645" s="270"/>
      <c r="X645" s="345"/>
      <c r="Y645" s="345"/>
      <c r="Z645" s="345"/>
      <c r="AA645" s="345"/>
      <c r="AB645" s="345"/>
      <c r="AC645" s="345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77"/>
      <c r="O646" s="364"/>
      <c r="P646" s="362"/>
      <c r="Q646" s="364"/>
      <c r="R646" s="362"/>
      <c r="S646" s="368"/>
      <c r="T646" s="360"/>
      <c r="U646" s="368"/>
      <c r="V646" s="360"/>
      <c r="W646" s="270"/>
      <c r="X646" s="360"/>
      <c r="Y646" s="360"/>
      <c r="Z646" s="360"/>
      <c r="AA646" s="360"/>
      <c r="AB646" s="360"/>
      <c r="AC646" s="360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77"/>
      <c r="O647" s="364"/>
      <c r="P647" s="362"/>
      <c r="Q647" s="364"/>
      <c r="R647" s="362"/>
      <c r="S647" s="368"/>
      <c r="T647" s="345"/>
      <c r="U647" s="368"/>
      <c r="V647" s="345"/>
      <c r="W647" s="270"/>
      <c r="X647" s="345"/>
      <c r="Y647" s="345"/>
      <c r="Z647" s="345"/>
      <c r="AA647" s="345"/>
      <c r="AB647" s="345"/>
      <c r="AC647" s="345"/>
      <c r="AD647" s="83"/>
    </row>
    <row r="648" spans="1:16384" s="264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/>
      <c r="L648" s="87"/>
      <c r="M648" s="46"/>
      <c r="N648" s="377"/>
      <c r="O648" s="364"/>
      <c r="P648" s="362"/>
      <c r="Q648" s="364"/>
      <c r="R648" s="362"/>
      <c r="S648" s="368"/>
      <c r="T648" s="345"/>
      <c r="U648" s="368"/>
      <c r="V648" s="345"/>
      <c r="W648" s="270"/>
      <c r="X648" s="345"/>
      <c r="Y648" s="345"/>
      <c r="Z648" s="345"/>
      <c r="AA648" s="345"/>
      <c r="AB648" s="345"/>
      <c r="AC648" s="345"/>
      <c r="AD648" s="83"/>
    </row>
    <row r="649" spans="1:16384" s="264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/>
      <c r="L649" s="87"/>
      <c r="M649" s="46"/>
      <c r="N649" s="377"/>
      <c r="O649" s="364"/>
      <c r="P649" s="362"/>
      <c r="Q649" s="364"/>
      <c r="R649" s="362"/>
      <c r="S649" s="368"/>
      <c r="T649" s="345"/>
      <c r="U649" s="368"/>
      <c r="V649" s="345"/>
      <c r="W649" s="270"/>
      <c r="X649" s="345"/>
      <c r="Y649" s="345"/>
      <c r="Z649" s="345"/>
      <c r="AA649" s="345"/>
      <c r="AB649" s="345"/>
      <c r="AC649" s="345"/>
      <c r="AD649" s="83"/>
    </row>
    <row r="650" spans="1:16384" s="264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/>
      <c r="L650" s="87"/>
      <c r="M650" s="46"/>
      <c r="N650" s="377"/>
      <c r="O650" s="364"/>
      <c r="P650" s="362"/>
      <c r="Q650" s="364"/>
      <c r="R650" s="362"/>
      <c r="S650" s="368"/>
      <c r="T650" s="345"/>
      <c r="U650" s="368"/>
      <c r="V650" s="345"/>
      <c r="W650" s="270"/>
      <c r="X650" s="345"/>
      <c r="Y650" s="345"/>
      <c r="Z650" s="345"/>
      <c r="AA650" s="345"/>
      <c r="AB650" s="345"/>
      <c r="AC650" s="345"/>
      <c r="AD650" s="83"/>
    </row>
    <row r="651" spans="1:16384" s="264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/>
      <c r="L651" s="87"/>
      <c r="M651" s="46"/>
      <c r="N651" s="377"/>
      <c r="O651" s="364"/>
      <c r="P651" s="362"/>
      <c r="Q651" s="364"/>
      <c r="R651" s="362"/>
      <c r="S651" s="368"/>
      <c r="T651" s="345"/>
      <c r="U651" s="368"/>
      <c r="V651" s="345"/>
      <c r="W651" s="270"/>
      <c r="X651" s="345"/>
      <c r="Y651" s="345"/>
      <c r="Z651" s="345"/>
      <c r="AA651" s="345"/>
      <c r="AB651" s="345"/>
      <c r="AC651" s="345"/>
      <c r="AD651" s="83"/>
    </row>
    <row r="652" spans="1:16384" s="260" customFormat="1" ht="18" customHeight="1">
      <c r="A652" s="104">
        <v>36</v>
      </c>
      <c r="B652" s="60" t="s">
        <v>520</v>
      </c>
      <c r="C652" s="61"/>
      <c r="D652" s="104"/>
      <c r="E652" s="60" t="s">
        <v>329</v>
      </c>
      <c r="F652" s="61" t="s">
        <v>350</v>
      </c>
      <c r="G652" s="104">
        <v>1</v>
      </c>
      <c r="H652" s="60">
        <v>30</v>
      </c>
      <c r="I652" s="61">
        <v>0</v>
      </c>
      <c r="J652" s="104">
        <v>40</v>
      </c>
      <c r="K652" s="87">
        <f t="shared" si="40"/>
        <v>1.2</v>
      </c>
      <c r="L652" s="87">
        <f t="shared" si="41"/>
        <v>0</v>
      </c>
      <c r="M652" s="46">
        <f t="shared" si="42"/>
        <v>36</v>
      </c>
      <c r="N652" s="376"/>
      <c r="O652" s="363"/>
      <c r="P652" s="361">
        <v>108</v>
      </c>
      <c r="Q652" s="363"/>
      <c r="R652" s="361"/>
      <c r="S652" s="367"/>
      <c r="T652" s="363"/>
      <c r="U652" s="367"/>
      <c r="V652" s="363"/>
      <c r="W652" s="261"/>
      <c r="X652" s="363"/>
      <c r="Y652" s="361"/>
      <c r="Z652" s="359"/>
      <c r="AA652" s="359"/>
      <c r="AB652" s="370"/>
      <c r="AC652" s="372">
        <f>P652</f>
        <v>108</v>
      </c>
      <c r="AD652" s="61"/>
      <c r="AE652" s="104"/>
      <c r="AF652" s="60"/>
      <c r="AG652" s="61"/>
      <c r="AH652" s="104"/>
      <c r="AI652" s="60"/>
      <c r="AJ652" s="61"/>
      <c r="AK652" s="104"/>
      <c r="AL652" s="60"/>
      <c r="AM652" s="61"/>
      <c r="AN652" s="104"/>
      <c r="AO652" s="60"/>
      <c r="AP652" s="61"/>
      <c r="AQ652" s="104"/>
      <c r="AR652" s="60"/>
      <c r="AS652" s="61"/>
      <c r="AT652" s="104"/>
      <c r="AU652" s="60"/>
      <c r="AV652" s="61"/>
      <c r="AW652" s="104"/>
      <c r="AX652" s="60"/>
      <c r="AY652" s="61"/>
      <c r="AZ652" s="104"/>
      <c r="BA652" s="60"/>
      <c r="BB652" s="61"/>
      <c r="BC652" s="104"/>
      <c r="BD652" s="60"/>
      <c r="BE652" s="61"/>
      <c r="BF652" s="104"/>
      <c r="BG652" s="60"/>
      <c r="BH652" s="61"/>
      <c r="BI652" s="104"/>
      <c r="BJ652" s="60"/>
      <c r="BK652" s="61"/>
      <c r="BL652" s="104"/>
      <c r="BM652" s="60"/>
      <c r="BN652" s="61"/>
      <c r="BO652" s="104"/>
      <c r="BP652" s="60"/>
      <c r="BQ652" s="61"/>
      <c r="BR652" s="104"/>
      <c r="BS652" s="60"/>
      <c r="BT652" s="61"/>
      <c r="BU652" s="104"/>
      <c r="BV652" s="60"/>
      <c r="BW652" s="61"/>
      <c r="BX652" s="104"/>
      <c r="BY652" s="60"/>
      <c r="BZ652" s="61"/>
      <c r="CA652" s="104"/>
      <c r="CB652" s="60"/>
      <c r="CC652" s="61"/>
      <c r="CD652" s="104"/>
      <c r="CE652" s="60"/>
      <c r="CF652" s="61"/>
      <c r="CG652" s="104"/>
      <c r="CH652" s="60"/>
      <c r="CI652" s="61"/>
      <c r="CJ652" s="104"/>
      <c r="CK652" s="60"/>
      <c r="CL652" s="61"/>
      <c r="CM652" s="104"/>
      <c r="CN652" s="60"/>
      <c r="CO652" s="61"/>
      <c r="CP652" s="104"/>
      <c r="CQ652" s="60"/>
      <c r="CR652" s="61"/>
      <c r="CS652" s="104"/>
      <c r="CT652" s="60"/>
      <c r="CU652" s="61"/>
      <c r="CV652" s="104"/>
      <c r="CW652" s="60"/>
      <c r="CX652" s="61"/>
      <c r="CY652" s="104"/>
      <c r="CZ652" s="60"/>
      <c r="DA652" s="61"/>
      <c r="DB652" s="104"/>
      <c r="DC652" s="60"/>
      <c r="DD652" s="61"/>
      <c r="DE652" s="104"/>
      <c r="DF652" s="60"/>
      <c r="DG652" s="61"/>
      <c r="DH652" s="104"/>
      <c r="DI652" s="60"/>
      <c r="DJ652" s="61"/>
      <c r="DK652" s="104"/>
      <c r="DL652" s="60"/>
      <c r="DM652" s="61"/>
      <c r="DN652" s="104"/>
      <c r="DO652" s="60"/>
      <c r="DP652" s="61"/>
      <c r="DQ652" s="104"/>
      <c r="DR652" s="60"/>
      <c r="DS652" s="61"/>
      <c r="DT652" s="104"/>
      <c r="DU652" s="60"/>
      <c r="DV652" s="61"/>
      <c r="DW652" s="104"/>
      <c r="DX652" s="60"/>
      <c r="DY652" s="61"/>
      <c r="DZ652" s="104"/>
      <c r="EA652" s="60"/>
      <c r="EB652" s="61"/>
      <c r="EC652" s="104"/>
      <c r="ED652" s="60"/>
      <c r="EE652" s="61"/>
      <c r="EF652" s="104"/>
      <c r="EG652" s="60"/>
      <c r="EH652" s="61"/>
      <c r="EI652" s="104"/>
      <c r="EJ652" s="60"/>
      <c r="EK652" s="61"/>
      <c r="EL652" s="104"/>
      <c r="EM652" s="60"/>
      <c r="EN652" s="61"/>
      <c r="EO652" s="104"/>
      <c r="EP652" s="60"/>
      <c r="EQ652" s="61"/>
      <c r="ER652" s="104"/>
      <c r="ES652" s="60"/>
      <c r="ET652" s="61"/>
      <c r="EU652" s="104"/>
      <c r="EV652" s="60"/>
      <c r="EW652" s="61"/>
      <c r="EX652" s="104"/>
      <c r="EY652" s="60"/>
      <c r="EZ652" s="61"/>
      <c r="FA652" s="104"/>
      <c r="FB652" s="60"/>
      <c r="FC652" s="61"/>
      <c r="FD652" s="104"/>
      <c r="FE652" s="60"/>
      <c r="FF652" s="61"/>
      <c r="FG652" s="104"/>
      <c r="FH652" s="60"/>
      <c r="FI652" s="61"/>
      <c r="FJ652" s="104"/>
      <c r="FK652" s="60"/>
      <c r="FL652" s="61"/>
      <c r="FM652" s="104"/>
      <c r="FN652" s="60"/>
      <c r="FO652" s="61"/>
      <c r="FP652" s="104"/>
      <c r="FQ652" s="60"/>
      <c r="FR652" s="61"/>
      <c r="FS652" s="104"/>
      <c r="FT652" s="60"/>
      <c r="FU652" s="61"/>
      <c r="FV652" s="104"/>
      <c r="FW652" s="60"/>
      <c r="FX652" s="61"/>
      <c r="FY652" s="104"/>
      <c r="FZ652" s="60"/>
      <c r="GA652" s="61"/>
      <c r="GB652" s="104"/>
      <c r="GC652" s="60"/>
      <c r="GD652" s="61"/>
      <c r="GE652" s="104"/>
      <c r="GF652" s="60"/>
      <c r="GG652" s="61"/>
      <c r="GH652" s="104"/>
      <c r="GI652" s="60"/>
      <c r="GJ652" s="61"/>
      <c r="GK652" s="104"/>
      <c r="GL652" s="60"/>
      <c r="GM652" s="61"/>
      <c r="GN652" s="104"/>
      <c r="GO652" s="60"/>
      <c r="GP652" s="61"/>
      <c r="GQ652" s="104"/>
      <c r="GR652" s="60"/>
      <c r="GS652" s="61"/>
      <c r="GT652" s="104"/>
      <c r="GU652" s="60"/>
      <c r="GV652" s="61"/>
      <c r="GW652" s="104"/>
      <c r="GX652" s="60"/>
      <c r="GY652" s="61"/>
      <c r="GZ652" s="104"/>
      <c r="HA652" s="60"/>
      <c r="HB652" s="61"/>
      <c r="HC652" s="104"/>
      <c r="HD652" s="60"/>
      <c r="HE652" s="61"/>
      <c r="HF652" s="104"/>
      <c r="HG652" s="60"/>
      <c r="HH652" s="61"/>
      <c r="HI652" s="104"/>
      <c r="HJ652" s="60"/>
      <c r="HK652" s="61"/>
      <c r="HL652" s="104"/>
      <c r="HM652" s="60"/>
      <c r="HN652" s="61"/>
      <c r="HO652" s="104"/>
      <c r="HP652" s="60"/>
      <c r="HQ652" s="61"/>
      <c r="HR652" s="104"/>
      <c r="HS652" s="60"/>
      <c r="HT652" s="61"/>
      <c r="HU652" s="104"/>
      <c r="HV652" s="60"/>
      <c r="HW652" s="61"/>
      <c r="HX652" s="104"/>
      <c r="HY652" s="60"/>
      <c r="HZ652" s="61"/>
      <c r="IA652" s="104"/>
      <c r="IB652" s="60"/>
      <c r="IC652" s="61"/>
      <c r="ID652" s="104"/>
      <c r="IE652" s="60"/>
      <c r="IF652" s="61"/>
      <c r="IG652" s="104"/>
      <c r="IH652" s="60"/>
      <c r="II652" s="61"/>
      <c r="IJ652" s="104"/>
      <c r="IK652" s="60"/>
      <c r="IL652" s="61"/>
      <c r="IM652" s="104"/>
      <c r="IN652" s="60"/>
      <c r="IO652" s="61"/>
      <c r="IP652" s="104"/>
      <c r="IQ652" s="60"/>
      <c r="IR652" s="61"/>
      <c r="IS652" s="104"/>
      <c r="IT652" s="60"/>
      <c r="IU652" s="61"/>
      <c r="IV652" s="104"/>
      <c r="IW652" s="60"/>
      <c r="IX652" s="61"/>
      <c r="IY652" s="104"/>
      <c r="IZ652" s="60"/>
      <c r="JA652" s="61"/>
      <c r="JB652" s="104"/>
      <c r="JC652" s="60"/>
      <c r="JD652" s="61"/>
      <c r="JE652" s="104"/>
      <c r="JF652" s="60"/>
      <c r="JG652" s="61"/>
      <c r="JH652" s="104"/>
      <c r="JI652" s="60"/>
      <c r="JJ652" s="61"/>
      <c r="JK652" s="104"/>
      <c r="JL652" s="60"/>
      <c r="JM652" s="61"/>
      <c r="JN652" s="104"/>
      <c r="JO652" s="60"/>
      <c r="JP652" s="61"/>
      <c r="JQ652" s="104"/>
      <c r="JR652" s="60"/>
      <c r="JS652" s="61"/>
      <c r="JT652" s="104"/>
      <c r="JU652" s="60"/>
      <c r="JV652" s="61"/>
      <c r="JW652" s="104"/>
      <c r="JX652" s="60"/>
      <c r="JY652" s="61"/>
      <c r="JZ652" s="104"/>
      <c r="KA652" s="60"/>
      <c r="KB652" s="61"/>
      <c r="KC652" s="104"/>
      <c r="KD652" s="60"/>
      <c r="KE652" s="61"/>
      <c r="KF652" s="104"/>
      <c r="KG652" s="60"/>
      <c r="KH652" s="61"/>
      <c r="KI652" s="104"/>
      <c r="KJ652" s="60"/>
      <c r="KK652" s="61"/>
      <c r="KL652" s="104"/>
      <c r="KM652" s="60"/>
      <c r="KN652" s="61"/>
      <c r="KO652" s="104"/>
      <c r="KP652" s="60"/>
      <c r="KQ652" s="61"/>
      <c r="KR652" s="104"/>
      <c r="KS652" s="60"/>
      <c r="KT652" s="61"/>
      <c r="KU652" s="104"/>
      <c r="KV652" s="60"/>
      <c r="KW652" s="61"/>
      <c r="KX652" s="104"/>
      <c r="KY652" s="60"/>
      <c r="KZ652" s="61"/>
      <c r="LA652" s="104"/>
      <c r="LB652" s="60"/>
      <c r="LC652" s="61"/>
      <c r="LD652" s="104"/>
      <c r="LE652" s="60"/>
      <c r="LF652" s="61"/>
      <c r="LG652" s="104"/>
      <c r="LH652" s="60"/>
      <c r="LI652" s="61"/>
      <c r="LJ652" s="104"/>
      <c r="LK652" s="60"/>
      <c r="LL652" s="61"/>
      <c r="LM652" s="104"/>
      <c r="LN652" s="60"/>
      <c r="LO652" s="61"/>
      <c r="LP652" s="104"/>
      <c r="LQ652" s="60"/>
      <c r="LR652" s="61"/>
      <c r="LS652" s="104"/>
      <c r="LT652" s="60"/>
      <c r="LU652" s="61"/>
      <c r="LV652" s="104"/>
      <c r="LW652" s="60"/>
      <c r="LX652" s="61"/>
      <c r="LY652" s="104"/>
      <c r="LZ652" s="60"/>
      <c r="MA652" s="61"/>
      <c r="MB652" s="104"/>
      <c r="MC652" s="60"/>
      <c r="MD652" s="61"/>
      <c r="ME652" s="104"/>
      <c r="MF652" s="60"/>
      <c r="MG652" s="61"/>
      <c r="MH652" s="104"/>
      <c r="MI652" s="60"/>
      <c r="MJ652" s="61"/>
      <c r="MK652" s="104"/>
      <c r="ML652" s="60"/>
      <c r="MM652" s="61"/>
      <c r="MN652" s="104"/>
      <c r="MO652" s="60"/>
      <c r="MP652" s="61"/>
      <c r="MQ652" s="104"/>
      <c r="MR652" s="60"/>
      <c r="MS652" s="61"/>
      <c r="MT652" s="104"/>
      <c r="MU652" s="60"/>
      <c r="MV652" s="61"/>
      <c r="MW652" s="104"/>
      <c r="MX652" s="60"/>
      <c r="MY652" s="61"/>
      <c r="MZ652" s="104"/>
      <c r="NA652" s="60"/>
      <c r="NB652" s="61"/>
      <c r="NC652" s="104"/>
      <c r="ND652" s="60"/>
      <c r="NE652" s="61"/>
      <c r="NF652" s="104"/>
      <c r="NG652" s="60"/>
      <c r="NH652" s="61"/>
      <c r="NI652" s="104"/>
      <c r="NJ652" s="60"/>
      <c r="NK652" s="61"/>
      <c r="NL652" s="104"/>
      <c r="NM652" s="60"/>
      <c r="NN652" s="61"/>
      <c r="NO652" s="104"/>
      <c r="NP652" s="60"/>
      <c r="NQ652" s="61"/>
      <c r="NR652" s="104"/>
      <c r="NS652" s="60"/>
      <c r="NT652" s="61"/>
      <c r="NU652" s="104"/>
      <c r="NV652" s="60"/>
      <c r="NW652" s="61"/>
      <c r="NX652" s="104"/>
      <c r="NY652" s="60"/>
      <c r="NZ652" s="61"/>
      <c r="OA652" s="104"/>
      <c r="OB652" s="60"/>
      <c r="OC652" s="61"/>
      <c r="OD652" s="104"/>
      <c r="OE652" s="60"/>
      <c r="OF652" s="61"/>
      <c r="OG652" s="104"/>
      <c r="OH652" s="60"/>
      <c r="OI652" s="61"/>
      <c r="OJ652" s="104"/>
      <c r="OK652" s="60"/>
      <c r="OL652" s="61"/>
      <c r="OM652" s="104"/>
      <c r="ON652" s="60"/>
      <c r="OO652" s="61"/>
      <c r="OP652" s="104"/>
      <c r="OQ652" s="60"/>
      <c r="OR652" s="61"/>
      <c r="OS652" s="104"/>
      <c r="OT652" s="60"/>
      <c r="OU652" s="61"/>
      <c r="OV652" s="104"/>
      <c r="OW652" s="60"/>
      <c r="OX652" s="61"/>
      <c r="OY652" s="104"/>
      <c r="OZ652" s="60"/>
      <c r="PA652" s="61"/>
      <c r="PB652" s="104"/>
      <c r="PC652" s="60"/>
      <c r="PD652" s="61"/>
      <c r="PE652" s="104"/>
      <c r="PF652" s="60"/>
      <c r="PG652" s="61"/>
      <c r="PH652" s="104"/>
      <c r="PI652" s="60"/>
      <c r="PJ652" s="61"/>
      <c r="PK652" s="104"/>
      <c r="PL652" s="60"/>
      <c r="PM652" s="61"/>
      <c r="PN652" s="104"/>
      <c r="PO652" s="60"/>
      <c r="PP652" s="61"/>
      <c r="PQ652" s="104"/>
      <c r="PR652" s="60"/>
      <c r="PS652" s="61"/>
      <c r="PT652" s="104"/>
      <c r="PU652" s="60"/>
      <c r="PV652" s="61"/>
      <c r="PW652" s="104"/>
      <c r="PX652" s="60"/>
      <c r="PY652" s="61"/>
      <c r="PZ652" s="104"/>
      <c r="QA652" s="60"/>
      <c r="QB652" s="61"/>
      <c r="QC652" s="104"/>
      <c r="QD652" s="60"/>
      <c r="QE652" s="61"/>
      <c r="QF652" s="104"/>
      <c r="QG652" s="60"/>
      <c r="QH652" s="61"/>
      <c r="QI652" s="104"/>
      <c r="QJ652" s="60"/>
      <c r="QK652" s="61"/>
      <c r="QL652" s="104"/>
      <c r="QM652" s="60"/>
      <c r="QN652" s="61"/>
      <c r="QO652" s="104"/>
      <c r="QP652" s="60"/>
      <c r="QQ652" s="61"/>
      <c r="QR652" s="104"/>
      <c r="QS652" s="60"/>
      <c r="QT652" s="61"/>
      <c r="QU652" s="104"/>
      <c r="QV652" s="60"/>
      <c r="QW652" s="61"/>
      <c r="QX652" s="104"/>
      <c r="QY652" s="60"/>
      <c r="QZ652" s="61"/>
      <c r="RA652" s="104"/>
      <c r="RB652" s="60"/>
      <c r="RC652" s="61"/>
      <c r="RD652" s="104"/>
      <c r="RE652" s="60"/>
      <c r="RF652" s="61"/>
      <c r="RG652" s="104"/>
      <c r="RH652" s="60"/>
      <c r="RI652" s="61"/>
      <c r="RJ652" s="104"/>
      <c r="RK652" s="60"/>
      <c r="RL652" s="61"/>
      <c r="RM652" s="104"/>
      <c r="RN652" s="60"/>
      <c r="RO652" s="61"/>
      <c r="RP652" s="104"/>
      <c r="RQ652" s="60"/>
      <c r="RR652" s="61"/>
      <c r="RS652" s="104"/>
      <c r="RT652" s="60"/>
      <c r="RU652" s="61"/>
      <c r="RV652" s="104"/>
      <c r="RW652" s="60"/>
      <c r="RX652" s="61"/>
      <c r="RY652" s="104"/>
      <c r="RZ652" s="60"/>
      <c r="SA652" s="61"/>
      <c r="SB652" s="104"/>
      <c r="SC652" s="60"/>
      <c r="SD652" s="61"/>
      <c r="SE652" s="104"/>
      <c r="SF652" s="60"/>
      <c r="SG652" s="61"/>
      <c r="SH652" s="104"/>
      <c r="SI652" s="60"/>
      <c r="SJ652" s="61"/>
      <c r="SK652" s="104"/>
      <c r="SL652" s="60"/>
      <c r="SM652" s="61"/>
      <c r="SN652" s="104"/>
      <c r="SO652" s="60"/>
      <c r="SP652" s="61"/>
      <c r="SQ652" s="104"/>
      <c r="SR652" s="60"/>
      <c r="SS652" s="61"/>
      <c r="ST652" s="104"/>
      <c r="SU652" s="60"/>
      <c r="SV652" s="61"/>
      <c r="SW652" s="104"/>
      <c r="SX652" s="60"/>
      <c r="SY652" s="61"/>
      <c r="SZ652" s="104"/>
      <c r="TA652" s="60"/>
      <c r="TB652" s="61"/>
      <c r="TC652" s="104"/>
      <c r="TD652" s="60"/>
      <c r="TE652" s="61"/>
      <c r="TF652" s="104"/>
      <c r="TG652" s="60"/>
      <c r="TH652" s="61"/>
      <c r="TI652" s="104"/>
      <c r="TJ652" s="60"/>
      <c r="TK652" s="61"/>
      <c r="TL652" s="104"/>
      <c r="TM652" s="60"/>
      <c r="TN652" s="61"/>
      <c r="TO652" s="104"/>
      <c r="TP652" s="60"/>
      <c r="TQ652" s="61"/>
      <c r="TR652" s="104"/>
      <c r="TS652" s="60"/>
      <c r="TT652" s="61"/>
      <c r="TU652" s="104"/>
      <c r="TV652" s="60"/>
      <c r="TW652" s="61"/>
      <c r="TX652" s="104"/>
      <c r="TY652" s="60"/>
      <c r="TZ652" s="61"/>
      <c r="UA652" s="104"/>
      <c r="UB652" s="60"/>
      <c r="UC652" s="61"/>
      <c r="UD652" s="104"/>
      <c r="UE652" s="60"/>
      <c r="UF652" s="61"/>
      <c r="UG652" s="104"/>
      <c r="UH652" s="60"/>
      <c r="UI652" s="61"/>
      <c r="UJ652" s="104"/>
      <c r="UK652" s="60"/>
      <c r="UL652" s="61"/>
      <c r="UM652" s="104"/>
      <c r="UN652" s="60"/>
      <c r="UO652" s="61"/>
      <c r="UP652" s="104"/>
      <c r="UQ652" s="60"/>
      <c r="UR652" s="61"/>
      <c r="US652" s="104"/>
      <c r="UT652" s="60"/>
      <c r="UU652" s="61"/>
      <c r="UV652" s="104"/>
      <c r="UW652" s="60"/>
      <c r="UX652" s="61"/>
      <c r="UY652" s="104"/>
      <c r="UZ652" s="60"/>
      <c r="VA652" s="61"/>
      <c r="VB652" s="104"/>
      <c r="VC652" s="60"/>
      <c r="VD652" s="61"/>
      <c r="VE652" s="104"/>
      <c r="VF652" s="60"/>
      <c r="VG652" s="61"/>
      <c r="VH652" s="104"/>
      <c r="VI652" s="60"/>
      <c r="VJ652" s="61"/>
      <c r="VK652" s="104"/>
      <c r="VL652" s="60"/>
      <c r="VM652" s="61"/>
      <c r="VN652" s="104"/>
      <c r="VO652" s="60"/>
      <c r="VP652" s="61"/>
      <c r="VQ652" s="104"/>
      <c r="VR652" s="60"/>
      <c r="VS652" s="61"/>
      <c r="VT652" s="104"/>
      <c r="VU652" s="60"/>
      <c r="VV652" s="61"/>
      <c r="VW652" s="104"/>
      <c r="VX652" s="60"/>
      <c r="VY652" s="61"/>
      <c r="VZ652" s="104"/>
      <c r="WA652" s="60"/>
      <c r="WB652" s="61"/>
      <c r="WC652" s="104"/>
      <c r="WD652" s="60"/>
      <c r="WE652" s="61"/>
      <c r="WF652" s="104"/>
      <c r="WG652" s="60"/>
      <c r="WH652" s="61"/>
      <c r="WI652" s="104"/>
      <c r="WJ652" s="60"/>
      <c r="WK652" s="61"/>
      <c r="WL652" s="104"/>
      <c r="WM652" s="60"/>
      <c r="WN652" s="61"/>
      <c r="WO652" s="104"/>
      <c r="WP652" s="60"/>
      <c r="WQ652" s="61"/>
      <c r="WR652" s="104"/>
      <c r="WS652" s="60"/>
      <c r="WT652" s="61"/>
      <c r="WU652" s="104"/>
      <c r="WV652" s="60"/>
      <c r="WW652" s="61"/>
      <c r="WX652" s="104"/>
      <c r="WY652" s="60"/>
      <c r="WZ652" s="61"/>
      <c r="XA652" s="104"/>
      <c r="XB652" s="60"/>
      <c r="XC652" s="61"/>
      <c r="XD652" s="104"/>
      <c r="XE652" s="60"/>
      <c r="XF652" s="61"/>
      <c r="XG652" s="104"/>
      <c r="XH652" s="60"/>
      <c r="XI652" s="61"/>
      <c r="XJ652" s="104"/>
      <c r="XK652" s="60"/>
      <c r="XL652" s="61"/>
      <c r="XM652" s="104"/>
      <c r="XN652" s="60"/>
      <c r="XO652" s="61"/>
      <c r="XP652" s="104"/>
      <c r="XQ652" s="60"/>
      <c r="XR652" s="61"/>
      <c r="XS652" s="104"/>
      <c r="XT652" s="60"/>
      <c r="XU652" s="61"/>
      <c r="XV652" s="104"/>
      <c r="XW652" s="60"/>
      <c r="XX652" s="61"/>
      <c r="XY652" s="104"/>
      <c r="XZ652" s="60"/>
      <c r="YA652" s="61"/>
      <c r="YB652" s="104"/>
      <c r="YC652" s="60"/>
      <c r="YD652" s="61"/>
      <c r="YE652" s="104"/>
      <c r="YF652" s="60"/>
      <c r="YG652" s="61"/>
      <c r="YH652" s="104"/>
      <c r="YI652" s="60"/>
      <c r="YJ652" s="61"/>
      <c r="YK652" s="104"/>
      <c r="YL652" s="60"/>
      <c r="YM652" s="61"/>
      <c r="YN652" s="104"/>
      <c r="YO652" s="60"/>
      <c r="YP652" s="61"/>
      <c r="YQ652" s="104"/>
      <c r="YR652" s="60"/>
      <c r="YS652" s="61"/>
      <c r="YT652" s="104"/>
      <c r="YU652" s="60"/>
      <c r="YV652" s="61"/>
      <c r="YW652" s="104"/>
      <c r="YX652" s="60"/>
      <c r="YY652" s="61"/>
      <c r="YZ652" s="104"/>
      <c r="ZA652" s="60"/>
      <c r="ZB652" s="61"/>
      <c r="ZC652" s="104"/>
      <c r="ZD652" s="60"/>
      <c r="ZE652" s="61"/>
      <c r="ZF652" s="104"/>
      <c r="ZG652" s="60"/>
      <c r="ZH652" s="61"/>
      <c r="ZI652" s="104"/>
      <c r="ZJ652" s="60"/>
      <c r="ZK652" s="61"/>
      <c r="ZL652" s="104"/>
      <c r="ZM652" s="60"/>
      <c r="ZN652" s="61"/>
      <c r="ZO652" s="104"/>
      <c r="ZP652" s="60"/>
      <c r="ZQ652" s="61"/>
      <c r="ZR652" s="104"/>
      <c r="ZS652" s="60"/>
      <c r="ZT652" s="61"/>
      <c r="ZU652" s="104"/>
      <c r="ZV652" s="60"/>
      <c r="ZW652" s="61"/>
      <c r="ZX652" s="104"/>
      <c r="ZY652" s="60"/>
      <c r="ZZ652" s="61"/>
      <c r="AAA652" s="104"/>
      <c r="AAB652" s="60"/>
      <c r="AAC652" s="61"/>
      <c r="AAD652" s="104"/>
      <c r="AAE652" s="60"/>
      <c r="AAF652" s="61"/>
      <c r="AAG652" s="104"/>
      <c r="AAH652" s="60"/>
      <c r="AAI652" s="61"/>
      <c r="AAJ652" s="104"/>
      <c r="AAK652" s="60"/>
      <c r="AAL652" s="61"/>
      <c r="AAM652" s="104"/>
      <c r="AAN652" s="60"/>
      <c r="AAO652" s="61"/>
      <c r="AAP652" s="104"/>
      <c r="AAQ652" s="60"/>
      <c r="AAR652" s="61"/>
      <c r="AAS652" s="104"/>
      <c r="AAT652" s="60"/>
      <c r="AAU652" s="61"/>
      <c r="AAV652" s="104"/>
      <c r="AAW652" s="60"/>
      <c r="AAX652" s="61"/>
      <c r="AAY652" s="104"/>
      <c r="AAZ652" s="60"/>
      <c r="ABA652" s="61"/>
      <c r="ABB652" s="104"/>
      <c r="ABC652" s="60"/>
      <c r="ABD652" s="61"/>
      <c r="ABE652" s="104"/>
      <c r="ABF652" s="60"/>
      <c r="ABG652" s="61"/>
      <c r="ABH652" s="104"/>
      <c r="ABI652" s="60"/>
      <c r="ABJ652" s="61"/>
      <c r="ABK652" s="104"/>
      <c r="ABL652" s="60"/>
      <c r="ABM652" s="61"/>
      <c r="ABN652" s="104"/>
      <c r="ABO652" s="60"/>
      <c r="ABP652" s="61"/>
      <c r="ABQ652" s="104"/>
      <c r="ABR652" s="60"/>
      <c r="ABS652" s="61"/>
      <c r="ABT652" s="104"/>
      <c r="ABU652" s="60"/>
      <c r="ABV652" s="61"/>
      <c r="ABW652" s="104"/>
      <c r="ABX652" s="60"/>
      <c r="ABY652" s="61"/>
      <c r="ABZ652" s="104"/>
      <c r="ACA652" s="60"/>
      <c r="ACB652" s="61"/>
      <c r="ACC652" s="104"/>
      <c r="ACD652" s="60"/>
      <c r="ACE652" s="61"/>
      <c r="ACF652" s="104"/>
      <c r="ACG652" s="60"/>
      <c r="ACH652" s="61"/>
      <c r="ACI652" s="104"/>
      <c r="ACJ652" s="60"/>
      <c r="ACK652" s="61"/>
      <c r="ACL652" s="104"/>
      <c r="ACM652" s="60"/>
      <c r="ACN652" s="61"/>
      <c r="ACO652" s="104"/>
      <c r="ACP652" s="60"/>
      <c r="ACQ652" s="61"/>
      <c r="ACR652" s="104"/>
      <c r="ACS652" s="60"/>
      <c r="ACT652" s="61"/>
      <c r="ACU652" s="104"/>
      <c r="ACV652" s="60"/>
      <c r="ACW652" s="61"/>
      <c r="ACX652" s="104"/>
      <c r="ACY652" s="60"/>
      <c r="ACZ652" s="61"/>
      <c r="ADA652" s="104"/>
      <c r="ADB652" s="60"/>
      <c r="ADC652" s="61"/>
      <c r="ADD652" s="104"/>
      <c r="ADE652" s="60"/>
      <c r="ADF652" s="61"/>
      <c r="ADG652" s="104"/>
      <c r="ADH652" s="60"/>
      <c r="ADI652" s="61"/>
      <c r="ADJ652" s="104"/>
      <c r="ADK652" s="60"/>
      <c r="ADL652" s="61"/>
      <c r="ADM652" s="104"/>
      <c r="ADN652" s="60"/>
      <c r="ADO652" s="61"/>
      <c r="ADP652" s="104"/>
      <c r="ADQ652" s="60"/>
      <c r="ADR652" s="61"/>
      <c r="ADS652" s="104"/>
      <c r="ADT652" s="60"/>
      <c r="ADU652" s="61"/>
      <c r="ADV652" s="104"/>
      <c r="ADW652" s="60"/>
      <c r="ADX652" s="61"/>
      <c r="ADY652" s="104"/>
      <c r="ADZ652" s="60"/>
      <c r="AEA652" s="61"/>
      <c r="AEB652" s="104"/>
      <c r="AEC652" s="60"/>
      <c r="AED652" s="61"/>
      <c r="AEE652" s="104"/>
      <c r="AEF652" s="60"/>
      <c r="AEG652" s="61"/>
      <c r="AEH652" s="104"/>
      <c r="AEI652" s="60"/>
      <c r="AEJ652" s="61"/>
      <c r="AEK652" s="104"/>
      <c r="AEL652" s="60"/>
      <c r="AEM652" s="61"/>
      <c r="AEN652" s="104"/>
      <c r="AEO652" s="60"/>
      <c r="AEP652" s="61"/>
      <c r="AEQ652" s="104"/>
      <c r="AER652" s="60"/>
      <c r="AES652" s="61"/>
      <c r="AET652" s="104"/>
      <c r="AEU652" s="60"/>
      <c r="AEV652" s="61"/>
      <c r="AEW652" s="104"/>
      <c r="AEX652" s="60"/>
      <c r="AEY652" s="61"/>
      <c r="AEZ652" s="104"/>
      <c r="AFA652" s="60"/>
      <c r="AFB652" s="61"/>
      <c r="AFC652" s="104"/>
      <c r="AFD652" s="60"/>
      <c r="AFE652" s="61"/>
      <c r="AFF652" s="104"/>
      <c r="AFG652" s="60"/>
      <c r="AFH652" s="61"/>
      <c r="AFI652" s="104"/>
      <c r="AFJ652" s="60"/>
      <c r="AFK652" s="61"/>
      <c r="AFL652" s="104"/>
      <c r="AFM652" s="60"/>
      <c r="AFN652" s="61"/>
      <c r="AFO652" s="104"/>
      <c r="AFP652" s="60"/>
      <c r="AFQ652" s="61"/>
      <c r="AFR652" s="104"/>
      <c r="AFS652" s="60"/>
      <c r="AFT652" s="61"/>
      <c r="AFU652" s="104"/>
      <c r="AFV652" s="60"/>
      <c r="AFW652" s="61"/>
      <c r="AFX652" s="104"/>
      <c r="AFY652" s="60"/>
      <c r="AFZ652" s="61"/>
      <c r="AGA652" s="104"/>
      <c r="AGB652" s="60"/>
      <c r="AGC652" s="61"/>
      <c r="AGD652" s="104"/>
      <c r="AGE652" s="60"/>
      <c r="AGF652" s="61"/>
      <c r="AGG652" s="104"/>
      <c r="AGH652" s="60"/>
      <c r="AGI652" s="61"/>
      <c r="AGJ652" s="104"/>
      <c r="AGK652" s="60"/>
      <c r="AGL652" s="61"/>
      <c r="AGM652" s="104"/>
      <c r="AGN652" s="60"/>
      <c r="AGO652" s="61"/>
      <c r="AGP652" s="104"/>
      <c r="AGQ652" s="60"/>
      <c r="AGR652" s="61"/>
      <c r="AGS652" s="104"/>
      <c r="AGT652" s="60"/>
      <c r="AGU652" s="61"/>
      <c r="AGV652" s="104"/>
      <c r="AGW652" s="60"/>
      <c r="AGX652" s="61"/>
      <c r="AGY652" s="104"/>
      <c r="AGZ652" s="60"/>
      <c r="AHA652" s="61"/>
      <c r="AHB652" s="104"/>
      <c r="AHC652" s="60"/>
      <c r="AHD652" s="61"/>
      <c r="AHE652" s="104"/>
      <c r="AHF652" s="60"/>
      <c r="AHG652" s="61"/>
      <c r="AHH652" s="104"/>
      <c r="AHI652" s="60"/>
      <c r="AHJ652" s="61"/>
      <c r="AHK652" s="104"/>
      <c r="AHL652" s="60"/>
      <c r="AHM652" s="61"/>
      <c r="AHN652" s="104"/>
      <c r="AHO652" s="60"/>
      <c r="AHP652" s="61"/>
      <c r="AHQ652" s="104"/>
      <c r="AHR652" s="60"/>
      <c r="AHS652" s="61"/>
      <c r="AHT652" s="104"/>
      <c r="AHU652" s="60"/>
      <c r="AHV652" s="61"/>
      <c r="AHW652" s="104"/>
      <c r="AHX652" s="60"/>
      <c r="AHY652" s="61"/>
      <c r="AHZ652" s="104"/>
      <c r="AIA652" s="60"/>
      <c r="AIB652" s="61"/>
      <c r="AIC652" s="104"/>
      <c r="AID652" s="60"/>
      <c r="AIE652" s="61"/>
      <c r="AIF652" s="104"/>
      <c r="AIG652" s="60"/>
      <c r="AIH652" s="61"/>
      <c r="AII652" s="104"/>
      <c r="AIJ652" s="60"/>
      <c r="AIK652" s="61"/>
      <c r="AIL652" s="104"/>
      <c r="AIM652" s="60"/>
      <c r="AIN652" s="61"/>
      <c r="AIO652" s="104"/>
      <c r="AIP652" s="60"/>
      <c r="AIQ652" s="61"/>
      <c r="AIR652" s="104"/>
      <c r="AIS652" s="60"/>
      <c r="AIT652" s="61"/>
      <c r="AIU652" s="104"/>
      <c r="AIV652" s="60"/>
      <c r="AIW652" s="61"/>
      <c r="AIX652" s="104"/>
      <c r="AIY652" s="60"/>
      <c r="AIZ652" s="61"/>
      <c r="AJA652" s="104"/>
      <c r="AJB652" s="60"/>
      <c r="AJC652" s="61"/>
      <c r="AJD652" s="104"/>
      <c r="AJE652" s="60"/>
      <c r="AJF652" s="61"/>
      <c r="AJG652" s="104"/>
      <c r="AJH652" s="60"/>
      <c r="AJI652" s="61"/>
      <c r="AJJ652" s="104"/>
      <c r="AJK652" s="60"/>
      <c r="AJL652" s="61"/>
      <c r="AJM652" s="104"/>
      <c r="AJN652" s="60"/>
      <c r="AJO652" s="61"/>
      <c r="AJP652" s="104"/>
      <c r="AJQ652" s="60"/>
      <c r="AJR652" s="61"/>
      <c r="AJS652" s="104"/>
      <c r="AJT652" s="60"/>
      <c r="AJU652" s="61"/>
      <c r="AJV652" s="104"/>
      <c r="AJW652" s="60"/>
      <c r="AJX652" s="61"/>
      <c r="AJY652" s="104"/>
      <c r="AJZ652" s="60"/>
      <c r="AKA652" s="61"/>
      <c r="AKB652" s="104"/>
      <c r="AKC652" s="60"/>
      <c r="AKD652" s="61"/>
      <c r="AKE652" s="104"/>
      <c r="AKF652" s="60"/>
      <c r="AKG652" s="61"/>
      <c r="AKH652" s="104"/>
      <c r="AKI652" s="60"/>
      <c r="AKJ652" s="61"/>
      <c r="AKK652" s="104"/>
      <c r="AKL652" s="60"/>
      <c r="AKM652" s="61"/>
      <c r="AKN652" s="104"/>
      <c r="AKO652" s="60"/>
      <c r="AKP652" s="61"/>
      <c r="AKQ652" s="104"/>
      <c r="AKR652" s="60"/>
      <c r="AKS652" s="61"/>
      <c r="AKT652" s="104"/>
      <c r="AKU652" s="60"/>
      <c r="AKV652" s="61"/>
      <c r="AKW652" s="104"/>
      <c r="AKX652" s="60"/>
      <c r="AKY652" s="61"/>
      <c r="AKZ652" s="104"/>
      <c r="ALA652" s="60"/>
      <c r="ALB652" s="61"/>
      <c r="ALC652" s="104"/>
      <c r="ALD652" s="60"/>
      <c r="ALE652" s="61"/>
      <c r="ALF652" s="104"/>
      <c r="ALG652" s="60"/>
      <c r="ALH652" s="61"/>
      <c r="ALI652" s="104"/>
      <c r="ALJ652" s="60"/>
      <c r="ALK652" s="61"/>
      <c r="ALL652" s="104"/>
      <c r="ALM652" s="60"/>
      <c r="ALN652" s="61"/>
      <c r="ALO652" s="104"/>
      <c r="ALP652" s="60"/>
      <c r="ALQ652" s="61"/>
      <c r="ALR652" s="104"/>
      <c r="ALS652" s="60"/>
      <c r="ALT652" s="61"/>
      <c r="ALU652" s="104"/>
      <c r="ALV652" s="60"/>
      <c r="ALW652" s="61"/>
      <c r="ALX652" s="104"/>
      <c r="ALY652" s="60"/>
      <c r="ALZ652" s="61"/>
      <c r="AMA652" s="104"/>
      <c r="AMB652" s="60"/>
      <c r="AMC652" s="61"/>
      <c r="AMD652" s="104"/>
      <c r="AME652" s="60"/>
      <c r="AMF652" s="61"/>
      <c r="AMG652" s="104"/>
      <c r="AMH652" s="60"/>
      <c r="AMI652" s="61"/>
      <c r="AMJ652" s="104"/>
      <c r="AMK652" s="60"/>
      <c r="AML652" s="61"/>
      <c r="AMM652" s="104"/>
      <c r="AMN652" s="60"/>
      <c r="AMO652" s="61"/>
      <c r="AMP652" s="104"/>
      <c r="AMQ652" s="60"/>
      <c r="AMR652" s="61"/>
      <c r="AMS652" s="104"/>
      <c r="AMT652" s="60"/>
      <c r="AMU652" s="61"/>
      <c r="AMV652" s="104"/>
      <c r="AMW652" s="60"/>
      <c r="AMX652" s="61"/>
      <c r="AMY652" s="104"/>
      <c r="AMZ652" s="60"/>
      <c r="ANA652" s="61"/>
      <c r="ANB652" s="104"/>
      <c r="ANC652" s="60"/>
      <c r="AND652" s="61"/>
      <c r="ANE652" s="104"/>
      <c r="ANF652" s="60"/>
      <c r="ANG652" s="61"/>
      <c r="ANH652" s="104"/>
      <c r="ANI652" s="60"/>
      <c r="ANJ652" s="61"/>
      <c r="ANK652" s="104"/>
      <c r="ANL652" s="60"/>
      <c r="ANM652" s="61"/>
      <c r="ANN652" s="104"/>
      <c r="ANO652" s="60"/>
      <c r="ANP652" s="61"/>
      <c r="ANQ652" s="104"/>
      <c r="ANR652" s="60"/>
      <c r="ANS652" s="61"/>
      <c r="ANT652" s="104"/>
      <c r="ANU652" s="60"/>
      <c r="ANV652" s="61"/>
      <c r="ANW652" s="104"/>
      <c r="ANX652" s="60"/>
      <c r="ANY652" s="61"/>
      <c r="ANZ652" s="104"/>
      <c r="AOA652" s="60"/>
      <c r="AOB652" s="61"/>
      <c r="AOC652" s="104"/>
      <c r="AOD652" s="60"/>
      <c r="AOE652" s="61"/>
      <c r="AOF652" s="104"/>
      <c r="AOG652" s="60"/>
      <c r="AOH652" s="61"/>
      <c r="AOI652" s="104"/>
      <c r="AOJ652" s="60"/>
      <c r="AOK652" s="61"/>
      <c r="AOL652" s="104"/>
      <c r="AOM652" s="60"/>
      <c r="AON652" s="61"/>
      <c r="AOO652" s="104"/>
      <c r="AOP652" s="60"/>
      <c r="AOQ652" s="61"/>
      <c r="AOR652" s="104"/>
      <c r="AOS652" s="60"/>
      <c r="AOT652" s="61"/>
      <c r="AOU652" s="104"/>
      <c r="AOV652" s="60"/>
      <c r="AOW652" s="61"/>
      <c r="AOX652" s="104"/>
      <c r="AOY652" s="60"/>
      <c r="AOZ652" s="61"/>
      <c r="APA652" s="104"/>
      <c r="APB652" s="60"/>
      <c r="APC652" s="61"/>
      <c r="APD652" s="104"/>
      <c r="APE652" s="60"/>
      <c r="APF652" s="61"/>
      <c r="APG652" s="104"/>
      <c r="APH652" s="60"/>
      <c r="API652" s="61"/>
      <c r="APJ652" s="104"/>
      <c r="APK652" s="60"/>
      <c r="APL652" s="61"/>
      <c r="APM652" s="104"/>
      <c r="APN652" s="60"/>
      <c r="APO652" s="61"/>
      <c r="APP652" s="104"/>
      <c r="APQ652" s="60"/>
      <c r="APR652" s="61"/>
      <c r="APS652" s="104"/>
      <c r="APT652" s="60"/>
      <c r="APU652" s="61"/>
      <c r="APV652" s="104"/>
      <c r="APW652" s="60"/>
      <c r="APX652" s="61"/>
      <c r="APY652" s="104"/>
      <c r="APZ652" s="60"/>
      <c r="AQA652" s="61"/>
      <c r="AQB652" s="104"/>
      <c r="AQC652" s="60"/>
      <c r="AQD652" s="61"/>
      <c r="AQE652" s="104"/>
      <c r="AQF652" s="60"/>
      <c r="AQG652" s="61"/>
      <c r="AQH652" s="104"/>
      <c r="AQI652" s="60"/>
      <c r="AQJ652" s="61"/>
      <c r="AQK652" s="104"/>
      <c r="AQL652" s="60"/>
      <c r="AQM652" s="61"/>
      <c r="AQN652" s="104"/>
      <c r="AQO652" s="60"/>
      <c r="AQP652" s="61"/>
      <c r="AQQ652" s="104"/>
      <c r="AQR652" s="60"/>
      <c r="AQS652" s="61"/>
      <c r="AQT652" s="104"/>
      <c r="AQU652" s="60"/>
      <c r="AQV652" s="61"/>
      <c r="AQW652" s="104"/>
      <c r="AQX652" s="60"/>
      <c r="AQY652" s="61"/>
      <c r="AQZ652" s="104"/>
      <c r="ARA652" s="60"/>
      <c r="ARB652" s="61"/>
      <c r="ARC652" s="104"/>
      <c r="ARD652" s="60"/>
      <c r="ARE652" s="61"/>
      <c r="ARF652" s="104"/>
      <c r="ARG652" s="60"/>
      <c r="ARH652" s="61"/>
      <c r="ARI652" s="104"/>
      <c r="ARJ652" s="60"/>
      <c r="ARK652" s="61"/>
      <c r="ARL652" s="104"/>
      <c r="ARM652" s="60"/>
      <c r="ARN652" s="61"/>
      <c r="ARO652" s="104"/>
      <c r="ARP652" s="60"/>
      <c r="ARQ652" s="61"/>
      <c r="ARR652" s="104"/>
      <c r="ARS652" s="60"/>
      <c r="ART652" s="61"/>
      <c r="ARU652" s="104"/>
      <c r="ARV652" s="60"/>
      <c r="ARW652" s="61"/>
      <c r="ARX652" s="104"/>
      <c r="ARY652" s="60"/>
      <c r="ARZ652" s="61"/>
      <c r="ASA652" s="104"/>
      <c r="ASB652" s="60"/>
      <c r="ASC652" s="61"/>
      <c r="ASD652" s="104"/>
      <c r="ASE652" s="60"/>
      <c r="ASF652" s="61"/>
      <c r="ASG652" s="104"/>
      <c r="ASH652" s="60"/>
      <c r="ASI652" s="61"/>
      <c r="ASJ652" s="104"/>
      <c r="ASK652" s="60"/>
      <c r="ASL652" s="61"/>
      <c r="ASM652" s="104"/>
      <c r="ASN652" s="60"/>
      <c r="ASO652" s="61"/>
      <c r="ASP652" s="104"/>
      <c r="ASQ652" s="60"/>
      <c r="ASR652" s="61"/>
      <c r="ASS652" s="104"/>
      <c r="AST652" s="60"/>
      <c r="ASU652" s="61"/>
      <c r="ASV652" s="104"/>
      <c r="ASW652" s="60"/>
      <c r="ASX652" s="61"/>
      <c r="ASY652" s="104"/>
      <c r="ASZ652" s="60"/>
      <c r="ATA652" s="61"/>
      <c r="ATB652" s="104"/>
      <c r="ATC652" s="60"/>
      <c r="ATD652" s="61"/>
      <c r="ATE652" s="104"/>
      <c r="ATF652" s="60"/>
      <c r="ATG652" s="61"/>
      <c r="ATH652" s="104"/>
      <c r="ATI652" s="60"/>
      <c r="ATJ652" s="61"/>
      <c r="ATK652" s="104"/>
      <c r="ATL652" s="60"/>
      <c r="ATM652" s="61"/>
      <c r="ATN652" s="104"/>
      <c r="ATO652" s="60"/>
      <c r="ATP652" s="61"/>
      <c r="ATQ652" s="104"/>
      <c r="ATR652" s="60"/>
      <c r="ATS652" s="61"/>
      <c r="ATT652" s="104"/>
      <c r="ATU652" s="60"/>
      <c r="ATV652" s="61"/>
      <c r="ATW652" s="104"/>
      <c r="ATX652" s="60"/>
      <c r="ATY652" s="61"/>
      <c r="ATZ652" s="104"/>
      <c r="AUA652" s="60"/>
      <c r="AUB652" s="61"/>
      <c r="AUC652" s="104"/>
      <c r="AUD652" s="60"/>
      <c r="AUE652" s="61"/>
      <c r="AUF652" s="104"/>
      <c r="AUG652" s="60"/>
      <c r="AUH652" s="61"/>
      <c r="AUI652" s="104"/>
      <c r="AUJ652" s="60"/>
      <c r="AUK652" s="61"/>
      <c r="AUL652" s="104"/>
      <c r="AUM652" s="60"/>
      <c r="AUN652" s="61"/>
      <c r="AUO652" s="104"/>
      <c r="AUP652" s="60"/>
      <c r="AUQ652" s="61"/>
      <c r="AUR652" s="104"/>
      <c r="AUS652" s="60"/>
      <c r="AUT652" s="61"/>
      <c r="AUU652" s="104"/>
      <c r="AUV652" s="60"/>
      <c r="AUW652" s="61"/>
      <c r="AUX652" s="104"/>
      <c r="AUY652" s="60"/>
      <c r="AUZ652" s="61"/>
      <c r="AVA652" s="104"/>
      <c r="AVB652" s="60"/>
      <c r="AVC652" s="61"/>
      <c r="AVD652" s="104"/>
      <c r="AVE652" s="60"/>
      <c r="AVF652" s="61"/>
      <c r="AVG652" s="104"/>
      <c r="AVH652" s="60"/>
      <c r="AVI652" s="61"/>
      <c r="AVJ652" s="104"/>
      <c r="AVK652" s="60"/>
      <c r="AVL652" s="61"/>
      <c r="AVM652" s="104"/>
      <c r="AVN652" s="60"/>
      <c r="AVO652" s="61"/>
      <c r="AVP652" s="104"/>
      <c r="AVQ652" s="60"/>
      <c r="AVR652" s="61"/>
      <c r="AVS652" s="104"/>
      <c r="AVT652" s="60"/>
      <c r="AVU652" s="61"/>
      <c r="AVV652" s="104"/>
      <c r="AVW652" s="60"/>
      <c r="AVX652" s="61"/>
      <c r="AVY652" s="104"/>
      <c r="AVZ652" s="60"/>
      <c r="AWA652" s="61"/>
      <c r="AWB652" s="104"/>
      <c r="AWC652" s="60"/>
      <c r="AWD652" s="61"/>
      <c r="AWE652" s="104"/>
      <c r="AWF652" s="60"/>
      <c r="AWG652" s="61"/>
      <c r="AWH652" s="104"/>
      <c r="AWI652" s="60"/>
      <c r="AWJ652" s="61"/>
      <c r="AWK652" s="104"/>
      <c r="AWL652" s="60"/>
      <c r="AWM652" s="61"/>
      <c r="AWN652" s="104"/>
      <c r="AWO652" s="60"/>
      <c r="AWP652" s="61"/>
      <c r="AWQ652" s="104"/>
      <c r="AWR652" s="60"/>
      <c r="AWS652" s="61"/>
      <c r="AWT652" s="104"/>
      <c r="AWU652" s="60"/>
      <c r="AWV652" s="61"/>
      <c r="AWW652" s="104"/>
      <c r="AWX652" s="60"/>
      <c r="AWY652" s="61"/>
      <c r="AWZ652" s="104"/>
      <c r="AXA652" s="60"/>
      <c r="AXB652" s="61"/>
      <c r="AXC652" s="104"/>
      <c r="AXD652" s="60"/>
      <c r="AXE652" s="61"/>
      <c r="AXF652" s="104"/>
      <c r="AXG652" s="60"/>
      <c r="AXH652" s="61"/>
      <c r="AXI652" s="104"/>
      <c r="AXJ652" s="60"/>
      <c r="AXK652" s="61"/>
      <c r="AXL652" s="104"/>
      <c r="AXM652" s="60"/>
      <c r="AXN652" s="61"/>
      <c r="AXO652" s="104"/>
      <c r="AXP652" s="60"/>
      <c r="AXQ652" s="61"/>
      <c r="AXR652" s="104"/>
      <c r="AXS652" s="60"/>
      <c r="AXT652" s="61"/>
      <c r="AXU652" s="104"/>
      <c r="AXV652" s="60"/>
      <c r="AXW652" s="61"/>
      <c r="AXX652" s="104"/>
      <c r="AXY652" s="60"/>
      <c r="AXZ652" s="61"/>
      <c r="AYA652" s="104"/>
      <c r="AYB652" s="60"/>
      <c r="AYC652" s="61"/>
      <c r="AYD652" s="104"/>
      <c r="AYE652" s="60"/>
      <c r="AYF652" s="61"/>
      <c r="AYG652" s="104"/>
      <c r="AYH652" s="60"/>
      <c r="AYI652" s="61"/>
      <c r="AYJ652" s="104"/>
      <c r="AYK652" s="60"/>
      <c r="AYL652" s="61"/>
      <c r="AYM652" s="104"/>
      <c r="AYN652" s="60"/>
      <c r="AYO652" s="61"/>
      <c r="AYP652" s="104"/>
      <c r="AYQ652" s="60"/>
      <c r="AYR652" s="61"/>
      <c r="AYS652" s="104"/>
      <c r="AYT652" s="60"/>
      <c r="AYU652" s="61"/>
      <c r="AYV652" s="104"/>
      <c r="AYW652" s="60"/>
      <c r="AYX652" s="61"/>
      <c r="AYY652" s="104"/>
      <c r="AYZ652" s="60"/>
      <c r="AZA652" s="61"/>
      <c r="AZB652" s="104"/>
      <c r="AZC652" s="60"/>
      <c r="AZD652" s="61"/>
      <c r="AZE652" s="104"/>
      <c r="AZF652" s="60"/>
      <c r="AZG652" s="61"/>
      <c r="AZH652" s="104"/>
      <c r="AZI652" s="60"/>
      <c r="AZJ652" s="61"/>
      <c r="AZK652" s="104"/>
      <c r="AZL652" s="60"/>
      <c r="AZM652" s="61"/>
      <c r="AZN652" s="104"/>
      <c r="AZO652" s="60"/>
      <c r="AZP652" s="61"/>
      <c r="AZQ652" s="104"/>
      <c r="AZR652" s="60"/>
      <c r="AZS652" s="61"/>
      <c r="AZT652" s="104"/>
      <c r="AZU652" s="60"/>
      <c r="AZV652" s="61"/>
      <c r="AZW652" s="104"/>
      <c r="AZX652" s="60"/>
      <c r="AZY652" s="61"/>
      <c r="AZZ652" s="104"/>
      <c r="BAA652" s="60"/>
      <c r="BAB652" s="61"/>
      <c r="BAC652" s="104"/>
      <c r="BAD652" s="60"/>
      <c r="BAE652" s="61"/>
      <c r="BAF652" s="104"/>
      <c r="BAG652" s="60"/>
      <c r="BAH652" s="61"/>
      <c r="BAI652" s="104"/>
      <c r="BAJ652" s="60"/>
      <c r="BAK652" s="61"/>
      <c r="BAL652" s="104"/>
      <c r="BAM652" s="60"/>
      <c r="BAN652" s="61"/>
      <c r="BAO652" s="104"/>
      <c r="BAP652" s="60"/>
      <c r="BAQ652" s="61"/>
      <c r="BAR652" s="104"/>
      <c r="BAS652" s="60"/>
      <c r="BAT652" s="61"/>
      <c r="BAU652" s="104"/>
      <c r="BAV652" s="60"/>
      <c r="BAW652" s="61"/>
      <c r="BAX652" s="104"/>
      <c r="BAY652" s="60"/>
      <c r="BAZ652" s="61"/>
      <c r="BBA652" s="104"/>
      <c r="BBB652" s="60"/>
      <c r="BBC652" s="61"/>
      <c r="BBD652" s="104"/>
      <c r="BBE652" s="60"/>
      <c r="BBF652" s="61"/>
      <c r="BBG652" s="104"/>
      <c r="BBH652" s="60"/>
      <c r="BBI652" s="61"/>
      <c r="BBJ652" s="104"/>
      <c r="BBK652" s="60"/>
      <c r="BBL652" s="61"/>
      <c r="BBM652" s="104"/>
      <c r="BBN652" s="60"/>
      <c r="BBO652" s="61"/>
      <c r="BBP652" s="104"/>
      <c r="BBQ652" s="60"/>
      <c r="BBR652" s="61"/>
      <c r="BBS652" s="104"/>
      <c r="BBT652" s="60"/>
      <c r="BBU652" s="61"/>
      <c r="BBV652" s="104"/>
      <c r="BBW652" s="60"/>
      <c r="BBX652" s="61"/>
      <c r="BBY652" s="104"/>
      <c r="BBZ652" s="60"/>
      <c r="BCA652" s="61"/>
      <c r="BCB652" s="104"/>
      <c r="BCC652" s="60"/>
      <c r="BCD652" s="61"/>
      <c r="BCE652" s="104"/>
      <c r="BCF652" s="60"/>
      <c r="BCG652" s="61"/>
      <c r="BCH652" s="104"/>
      <c r="BCI652" s="60"/>
      <c r="BCJ652" s="61"/>
      <c r="BCK652" s="104"/>
      <c r="BCL652" s="60"/>
      <c r="BCM652" s="61"/>
      <c r="BCN652" s="104"/>
      <c r="BCO652" s="60"/>
      <c r="BCP652" s="61"/>
      <c r="BCQ652" s="104"/>
      <c r="BCR652" s="60"/>
      <c r="BCS652" s="61"/>
      <c r="BCT652" s="104"/>
      <c r="BCU652" s="60"/>
      <c r="BCV652" s="61"/>
      <c r="BCW652" s="104"/>
      <c r="BCX652" s="60"/>
      <c r="BCY652" s="61"/>
      <c r="BCZ652" s="104"/>
      <c r="BDA652" s="60"/>
      <c r="BDB652" s="61"/>
      <c r="BDC652" s="104"/>
      <c r="BDD652" s="60"/>
      <c r="BDE652" s="61"/>
      <c r="BDF652" s="104"/>
      <c r="BDG652" s="60"/>
      <c r="BDH652" s="61"/>
      <c r="BDI652" s="104"/>
      <c r="BDJ652" s="60"/>
      <c r="BDK652" s="61"/>
      <c r="BDL652" s="104"/>
      <c r="BDM652" s="60"/>
      <c r="BDN652" s="61"/>
      <c r="BDO652" s="104"/>
      <c r="BDP652" s="60"/>
      <c r="BDQ652" s="61"/>
      <c r="BDR652" s="104"/>
      <c r="BDS652" s="60"/>
      <c r="BDT652" s="61"/>
      <c r="BDU652" s="104"/>
      <c r="BDV652" s="60"/>
      <c r="BDW652" s="61"/>
      <c r="BDX652" s="104"/>
      <c r="BDY652" s="60"/>
      <c r="BDZ652" s="61"/>
      <c r="BEA652" s="104"/>
      <c r="BEB652" s="60"/>
      <c r="BEC652" s="61"/>
      <c r="BED652" s="104"/>
      <c r="BEE652" s="60"/>
      <c r="BEF652" s="61"/>
      <c r="BEG652" s="104"/>
      <c r="BEH652" s="60"/>
      <c r="BEI652" s="61"/>
      <c r="BEJ652" s="104"/>
      <c r="BEK652" s="60"/>
      <c r="BEL652" s="61"/>
      <c r="BEM652" s="104"/>
      <c r="BEN652" s="60"/>
      <c r="BEO652" s="61"/>
      <c r="BEP652" s="104"/>
      <c r="BEQ652" s="60"/>
      <c r="BER652" s="61"/>
      <c r="BES652" s="104"/>
      <c r="BET652" s="60"/>
      <c r="BEU652" s="61"/>
      <c r="BEV652" s="104"/>
      <c r="BEW652" s="60"/>
      <c r="BEX652" s="61"/>
      <c r="BEY652" s="104"/>
      <c r="BEZ652" s="60"/>
      <c r="BFA652" s="61"/>
      <c r="BFB652" s="104"/>
      <c r="BFC652" s="60"/>
      <c r="BFD652" s="61"/>
      <c r="BFE652" s="104"/>
      <c r="BFF652" s="60"/>
      <c r="BFG652" s="61"/>
      <c r="BFH652" s="104"/>
      <c r="BFI652" s="60"/>
      <c r="BFJ652" s="61"/>
      <c r="BFK652" s="104"/>
      <c r="BFL652" s="60"/>
      <c r="BFM652" s="61"/>
      <c r="BFN652" s="104"/>
      <c r="BFO652" s="60"/>
      <c r="BFP652" s="61"/>
      <c r="BFQ652" s="104"/>
      <c r="BFR652" s="60"/>
      <c r="BFS652" s="61"/>
      <c r="BFT652" s="104"/>
      <c r="BFU652" s="60"/>
      <c r="BFV652" s="61"/>
      <c r="BFW652" s="104"/>
      <c r="BFX652" s="60"/>
      <c r="BFY652" s="61"/>
      <c r="BFZ652" s="104"/>
      <c r="BGA652" s="60"/>
      <c r="BGB652" s="61"/>
      <c r="BGC652" s="104"/>
      <c r="BGD652" s="60"/>
      <c r="BGE652" s="61"/>
      <c r="BGF652" s="104"/>
      <c r="BGG652" s="60"/>
      <c r="BGH652" s="61"/>
      <c r="BGI652" s="104"/>
      <c r="BGJ652" s="60"/>
      <c r="BGK652" s="61"/>
      <c r="BGL652" s="104"/>
      <c r="BGM652" s="60"/>
      <c r="BGN652" s="61"/>
      <c r="BGO652" s="104"/>
      <c r="BGP652" s="60"/>
      <c r="BGQ652" s="61"/>
      <c r="BGR652" s="104"/>
      <c r="BGS652" s="60"/>
      <c r="BGT652" s="61"/>
      <c r="BGU652" s="104"/>
      <c r="BGV652" s="60"/>
      <c r="BGW652" s="61"/>
      <c r="BGX652" s="104"/>
      <c r="BGY652" s="60"/>
      <c r="BGZ652" s="61"/>
      <c r="BHA652" s="104"/>
      <c r="BHB652" s="60"/>
      <c r="BHC652" s="61"/>
      <c r="BHD652" s="104"/>
      <c r="BHE652" s="60"/>
      <c r="BHF652" s="61"/>
      <c r="BHG652" s="104"/>
      <c r="BHH652" s="60"/>
      <c r="BHI652" s="61"/>
      <c r="BHJ652" s="104"/>
      <c r="BHK652" s="60"/>
      <c r="BHL652" s="61"/>
      <c r="BHM652" s="104"/>
      <c r="BHN652" s="60"/>
      <c r="BHO652" s="61"/>
      <c r="BHP652" s="104"/>
      <c r="BHQ652" s="60"/>
      <c r="BHR652" s="61"/>
      <c r="BHS652" s="104"/>
      <c r="BHT652" s="60"/>
      <c r="BHU652" s="61"/>
      <c r="BHV652" s="104"/>
      <c r="BHW652" s="60"/>
      <c r="BHX652" s="61"/>
      <c r="BHY652" s="104"/>
      <c r="BHZ652" s="60"/>
      <c r="BIA652" s="61"/>
      <c r="BIB652" s="104"/>
      <c r="BIC652" s="60"/>
      <c r="BID652" s="61"/>
      <c r="BIE652" s="104"/>
      <c r="BIF652" s="60"/>
      <c r="BIG652" s="61"/>
      <c r="BIH652" s="104"/>
      <c r="BII652" s="60"/>
      <c r="BIJ652" s="61"/>
      <c r="BIK652" s="104"/>
      <c r="BIL652" s="60"/>
      <c r="BIM652" s="61"/>
      <c r="BIN652" s="104"/>
      <c r="BIO652" s="60"/>
      <c r="BIP652" s="61"/>
      <c r="BIQ652" s="104"/>
      <c r="BIR652" s="60"/>
      <c r="BIS652" s="61"/>
      <c r="BIT652" s="104"/>
      <c r="BIU652" s="60"/>
      <c r="BIV652" s="61"/>
      <c r="BIW652" s="104"/>
      <c r="BIX652" s="60"/>
      <c r="BIY652" s="61"/>
      <c r="BIZ652" s="104"/>
      <c r="BJA652" s="60"/>
      <c r="BJB652" s="61"/>
      <c r="BJC652" s="104"/>
      <c r="BJD652" s="60"/>
      <c r="BJE652" s="61"/>
      <c r="BJF652" s="104"/>
      <c r="BJG652" s="60"/>
      <c r="BJH652" s="61"/>
      <c r="BJI652" s="104"/>
      <c r="BJJ652" s="60"/>
      <c r="BJK652" s="61"/>
      <c r="BJL652" s="104"/>
      <c r="BJM652" s="60"/>
      <c r="BJN652" s="61"/>
      <c r="BJO652" s="104"/>
      <c r="BJP652" s="60"/>
      <c r="BJQ652" s="61"/>
      <c r="BJR652" s="104"/>
      <c r="BJS652" s="60"/>
      <c r="BJT652" s="61"/>
      <c r="BJU652" s="104"/>
      <c r="BJV652" s="60"/>
      <c r="BJW652" s="61"/>
      <c r="BJX652" s="104"/>
      <c r="BJY652" s="60"/>
      <c r="BJZ652" s="61"/>
      <c r="BKA652" s="104"/>
      <c r="BKB652" s="60"/>
      <c r="BKC652" s="61"/>
      <c r="BKD652" s="104"/>
      <c r="BKE652" s="60"/>
      <c r="BKF652" s="61"/>
      <c r="BKG652" s="104"/>
      <c r="BKH652" s="60"/>
      <c r="BKI652" s="61"/>
      <c r="BKJ652" s="104"/>
      <c r="BKK652" s="60"/>
      <c r="BKL652" s="61"/>
      <c r="BKM652" s="104"/>
      <c r="BKN652" s="60"/>
      <c r="BKO652" s="61"/>
      <c r="BKP652" s="104"/>
      <c r="BKQ652" s="60"/>
      <c r="BKR652" s="61"/>
      <c r="BKS652" s="104"/>
      <c r="BKT652" s="60"/>
      <c r="BKU652" s="61"/>
      <c r="BKV652" s="104"/>
      <c r="BKW652" s="60"/>
      <c r="BKX652" s="61"/>
      <c r="BKY652" s="104"/>
      <c r="BKZ652" s="60"/>
      <c r="BLA652" s="61"/>
      <c r="BLB652" s="104"/>
      <c r="BLC652" s="60"/>
      <c r="BLD652" s="61"/>
      <c r="BLE652" s="104"/>
      <c r="BLF652" s="60"/>
      <c r="BLG652" s="61"/>
      <c r="BLH652" s="104"/>
      <c r="BLI652" s="60"/>
      <c r="BLJ652" s="61"/>
      <c r="BLK652" s="104"/>
      <c r="BLL652" s="60"/>
      <c r="BLM652" s="61"/>
      <c r="BLN652" s="104"/>
      <c r="BLO652" s="60"/>
      <c r="BLP652" s="61"/>
      <c r="BLQ652" s="104"/>
      <c r="BLR652" s="60"/>
      <c r="BLS652" s="61"/>
      <c r="BLT652" s="104"/>
      <c r="BLU652" s="60"/>
      <c r="BLV652" s="61"/>
      <c r="BLW652" s="104"/>
      <c r="BLX652" s="60"/>
      <c r="BLY652" s="61"/>
      <c r="BLZ652" s="104"/>
      <c r="BMA652" s="60"/>
      <c r="BMB652" s="61"/>
      <c r="BMC652" s="104"/>
      <c r="BMD652" s="60"/>
      <c r="BME652" s="61"/>
      <c r="BMF652" s="104"/>
      <c r="BMG652" s="60"/>
      <c r="BMH652" s="61"/>
      <c r="BMI652" s="104"/>
      <c r="BMJ652" s="60"/>
      <c r="BMK652" s="61"/>
      <c r="BML652" s="104"/>
      <c r="BMM652" s="60"/>
      <c r="BMN652" s="61"/>
      <c r="BMO652" s="104"/>
      <c r="BMP652" s="60"/>
      <c r="BMQ652" s="61"/>
      <c r="BMR652" s="104"/>
      <c r="BMS652" s="60"/>
      <c r="BMT652" s="61"/>
      <c r="BMU652" s="104"/>
      <c r="BMV652" s="60"/>
      <c r="BMW652" s="61"/>
      <c r="BMX652" s="104"/>
      <c r="BMY652" s="60"/>
      <c r="BMZ652" s="61"/>
      <c r="BNA652" s="104"/>
      <c r="BNB652" s="60"/>
      <c r="BNC652" s="61"/>
      <c r="BND652" s="104"/>
      <c r="BNE652" s="60"/>
      <c r="BNF652" s="61"/>
      <c r="BNG652" s="104"/>
      <c r="BNH652" s="60"/>
      <c r="BNI652" s="61"/>
      <c r="BNJ652" s="104"/>
      <c r="BNK652" s="60"/>
      <c r="BNL652" s="61"/>
      <c r="BNM652" s="104"/>
      <c r="BNN652" s="60"/>
      <c r="BNO652" s="61"/>
      <c r="BNP652" s="104"/>
      <c r="BNQ652" s="60"/>
      <c r="BNR652" s="61"/>
      <c r="BNS652" s="104"/>
      <c r="BNT652" s="60"/>
      <c r="BNU652" s="61"/>
      <c r="BNV652" s="104"/>
      <c r="BNW652" s="60"/>
      <c r="BNX652" s="61"/>
      <c r="BNY652" s="104"/>
      <c r="BNZ652" s="60"/>
      <c r="BOA652" s="61"/>
      <c r="BOB652" s="104"/>
      <c r="BOC652" s="60"/>
      <c r="BOD652" s="61"/>
      <c r="BOE652" s="104"/>
      <c r="BOF652" s="60"/>
      <c r="BOG652" s="61"/>
      <c r="BOH652" s="104"/>
      <c r="BOI652" s="60"/>
      <c r="BOJ652" s="61"/>
      <c r="BOK652" s="104"/>
      <c r="BOL652" s="60"/>
      <c r="BOM652" s="61"/>
      <c r="BON652" s="104"/>
      <c r="BOO652" s="60"/>
      <c r="BOP652" s="61"/>
      <c r="BOQ652" s="104"/>
      <c r="BOR652" s="60"/>
      <c r="BOS652" s="61"/>
      <c r="BOT652" s="104"/>
      <c r="BOU652" s="60"/>
      <c r="BOV652" s="61"/>
      <c r="BOW652" s="104"/>
      <c r="BOX652" s="60"/>
      <c r="BOY652" s="61"/>
      <c r="BOZ652" s="104"/>
      <c r="BPA652" s="60"/>
      <c r="BPB652" s="61"/>
      <c r="BPC652" s="104"/>
      <c r="BPD652" s="60"/>
      <c r="BPE652" s="61"/>
      <c r="BPF652" s="104"/>
      <c r="BPG652" s="60"/>
      <c r="BPH652" s="61"/>
      <c r="BPI652" s="104"/>
      <c r="BPJ652" s="60"/>
      <c r="BPK652" s="61"/>
      <c r="BPL652" s="104"/>
      <c r="BPM652" s="60"/>
      <c r="BPN652" s="61"/>
      <c r="BPO652" s="104"/>
      <c r="BPP652" s="60"/>
      <c r="BPQ652" s="61"/>
      <c r="BPR652" s="104"/>
      <c r="BPS652" s="60"/>
      <c r="BPT652" s="61"/>
      <c r="BPU652" s="104"/>
      <c r="BPV652" s="60"/>
      <c r="BPW652" s="61"/>
      <c r="BPX652" s="104"/>
      <c r="BPY652" s="60"/>
      <c r="BPZ652" s="61"/>
      <c r="BQA652" s="104"/>
      <c r="BQB652" s="60"/>
      <c r="BQC652" s="61"/>
      <c r="BQD652" s="104"/>
      <c r="BQE652" s="60"/>
      <c r="BQF652" s="61"/>
      <c r="BQG652" s="104"/>
      <c r="BQH652" s="60"/>
      <c r="BQI652" s="61"/>
      <c r="BQJ652" s="104"/>
      <c r="BQK652" s="60"/>
      <c r="BQL652" s="61"/>
      <c r="BQM652" s="104"/>
      <c r="BQN652" s="60"/>
      <c r="BQO652" s="61"/>
      <c r="BQP652" s="104"/>
      <c r="BQQ652" s="60"/>
      <c r="BQR652" s="61"/>
      <c r="BQS652" s="104"/>
      <c r="BQT652" s="60"/>
      <c r="BQU652" s="61"/>
      <c r="BQV652" s="104"/>
      <c r="BQW652" s="60"/>
      <c r="BQX652" s="61"/>
      <c r="BQY652" s="104"/>
      <c r="BQZ652" s="60"/>
      <c r="BRA652" s="61"/>
      <c r="BRB652" s="104"/>
      <c r="BRC652" s="60"/>
      <c r="BRD652" s="61"/>
      <c r="BRE652" s="104"/>
      <c r="BRF652" s="60"/>
      <c r="BRG652" s="61"/>
      <c r="BRH652" s="104"/>
      <c r="BRI652" s="60"/>
      <c r="BRJ652" s="61"/>
      <c r="BRK652" s="104"/>
      <c r="BRL652" s="60"/>
      <c r="BRM652" s="61"/>
      <c r="BRN652" s="104"/>
      <c r="BRO652" s="60"/>
      <c r="BRP652" s="61"/>
      <c r="BRQ652" s="104"/>
      <c r="BRR652" s="60"/>
      <c r="BRS652" s="61"/>
      <c r="BRT652" s="104"/>
      <c r="BRU652" s="60"/>
      <c r="BRV652" s="61"/>
      <c r="BRW652" s="104"/>
      <c r="BRX652" s="60"/>
      <c r="BRY652" s="61"/>
      <c r="BRZ652" s="104"/>
      <c r="BSA652" s="60"/>
      <c r="BSB652" s="61"/>
      <c r="BSC652" s="104"/>
      <c r="BSD652" s="60"/>
      <c r="BSE652" s="61"/>
      <c r="BSF652" s="104"/>
      <c r="BSG652" s="60"/>
      <c r="BSH652" s="61"/>
      <c r="BSI652" s="104"/>
      <c r="BSJ652" s="60"/>
      <c r="BSK652" s="61"/>
      <c r="BSL652" s="104"/>
      <c r="BSM652" s="60"/>
      <c r="BSN652" s="61"/>
      <c r="BSO652" s="104"/>
      <c r="BSP652" s="60"/>
      <c r="BSQ652" s="61"/>
      <c r="BSR652" s="104"/>
      <c r="BSS652" s="60"/>
      <c r="BST652" s="61"/>
      <c r="BSU652" s="104"/>
      <c r="BSV652" s="60"/>
      <c r="BSW652" s="61"/>
      <c r="BSX652" s="104"/>
      <c r="BSY652" s="60"/>
      <c r="BSZ652" s="61"/>
      <c r="BTA652" s="104"/>
      <c r="BTB652" s="60"/>
      <c r="BTC652" s="61"/>
      <c r="BTD652" s="104"/>
      <c r="BTE652" s="60"/>
      <c r="BTF652" s="61"/>
      <c r="BTG652" s="104"/>
      <c r="BTH652" s="60"/>
      <c r="BTI652" s="61"/>
      <c r="BTJ652" s="104"/>
      <c r="BTK652" s="60"/>
      <c r="BTL652" s="61"/>
      <c r="BTM652" s="104"/>
      <c r="BTN652" s="60"/>
      <c r="BTO652" s="61"/>
      <c r="BTP652" s="104"/>
      <c r="BTQ652" s="60"/>
      <c r="BTR652" s="61"/>
      <c r="BTS652" s="104"/>
      <c r="BTT652" s="60"/>
      <c r="BTU652" s="61"/>
      <c r="BTV652" s="104"/>
      <c r="BTW652" s="60"/>
      <c r="BTX652" s="61"/>
      <c r="BTY652" s="104"/>
      <c r="BTZ652" s="60"/>
      <c r="BUA652" s="61"/>
      <c r="BUB652" s="104"/>
      <c r="BUC652" s="60"/>
      <c r="BUD652" s="61"/>
      <c r="BUE652" s="104"/>
      <c r="BUF652" s="60"/>
      <c r="BUG652" s="61"/>
      <c r="BUH652" s="104"/>
      <c r="BUI652" s="60"/>
      <c r="BUJ652" s="61"/>
      <c r="BUK652" s="104"/>
      <c r="BUL652" s="60"/>
      <c r="BUM652" s="61"/>
      <c r="BUN652" s="104"/>
      <c r="BUO652" s="60"/>
      <c r="BUP652" s="61"/>
      <c r="BUQ652" s="104"/>
      <c r="BUR652" s="60"/>
      <c r="BUS652" s="61"/>
      <c r="BUT652" s="104"/>
      <c r="BUU652" s="60"/>
      <c r="BUV652" s="61"/>
      <c r="BUW652" s="104"/>
      <c r="BUX652" s="60"/>
      <c r="BUY652" s="61"/>
      <c r="BUZ652" s="104"/>
      <c r="BVA652" s="60"/>
      <c r="BVB652" s="61"/>
      <c r="BVC652" s="104"/>
      <c r="BVD652" s="60"/>
      <c r="BVE652" s="61"/>
      <c r="BVF652" s="104"/>
      <c r="BVG652" s="60"/>
      <c r="BVH652" s="61"/>
      <c r="BVI652" s="104"/>
      <c r="BVJ652" s="60"/>
      <c r="BVK652" s="61"/>
      <c r="BVL652" s="104"/>
      <c r="BVM652" s="60"/>
      <c r="BVN652" s="61"/>
      <c r="BVO652" s="104"/>
      <c r="BVP652" s="60"/>
      <c r="BVQ652" s="61"/>
      <c r="BVR652" s="104"/>
      <c r="BVS652" s="60"/>
      <c r="BVT652" s="61"/>
      <c r="BVU652" s="104"/>
      <c r="BVV652" s="60"/>
      <c r="BVW652" s="61"/>
      <c r="BVX652" s="104"/>
      <c r="BVY652" s="60"/>
      <c r="BVZ652" s="61"/>
      <c r="BWA652" s="104"/>
      <c r="BWB652" s="60"/>
      <c r="BWC652" s="61"/>
      <c r="BWD652" s="104"/>
      <c r="BWE652" s="60"/>
      <c r="BWF652" s="61"/>
      <c r="BWG652" s="104"/>
      <c r="BWH652" s="60"/>
      <c r="BWI652" s="61"/>
      <c r="BWJ652" s="104"/>
      <c r="BWK652" s="60"/>
      <c r="BWL652" s="61"/>
      <c r="BWM652" s="104"/>
      <c r="BWN652" s="60"/>
      <c r="BWO652" s="61"/>
      <c r="BWP652" s="104"/>
      <c r="BWQ652" s="60"/>
      <c r="BWR652" s="61"/>
      <c r="BWS652" s="104"/>
      <c r="BWT652" s="60"/>
      <c r="BWU652" s="61"/>
      <c r="BWV652" s="104"/>
      <c r="BWW652" s="60"/>
      <c r="BWX652" s="61"/>
      <c r="BWY652" s="104"/>
      <c r="BWZ652" s="60"/>
      <c r="BXA652" s="61"/>
      <c r="BXB652" s="104"/>
      <c r="BXC652" s="60"/>
      <c r="BXD652" s="61"/>
      <c r="BXE652" s="104"/>
      <c r="BXF652" s="60"/>
      <c r="BXG652" s="61"/>
      <c r="BXH652" s="104"/>
      <c r="BXI652" s="60"/>
      <c r="BXJ652" s="61"/>
      <c r="BXK652" s="104"/>
      <c r="BXL652" s="60"/>
      <c r="BXM652" s="61"/>
      <c r="BXN652" s="104"/>
      <c r="BXO652" s="60"/>
      <c r="BXP652" s="61"/>
      <c r="BXQ652" s="104"/>
      <c r="BXR652" s="60"/>
      <c r="BXS652" s="61"/>
      <c r="BXT652" s="104"/>
      <c r="BXU652" s="60"/>
      <c r="BXV652" s="61"/>
      <c r="BXW652" s="104"/>
      <c r="BXX652" s="60"/>
      <c r="BXY652" s="61"/>
      <c r="BXZ652" s="104"/>
      <c r="BYA652" s="60"/>
      <c r="BYB652" s="61"/>
      <c r="BYC652" s="104"/>
      <c r="BYD652" s="60"/>
      <c r="BYE652" s="61"/>
      <c r="BYF652" s="104"/>
      <c r="BYG652" s="60"/>
      <c r="BYH652" s="61"/>
      <c r="BYI652" s="104"/>
      <c r="BYJ652" s="60"/>
      <c r="BYK652" s="61"/>
      <c r="BYL652" s="104"/>
      <c r="BYM652" s="60"/>
      <c r="BYN652" s="61"/>
      <c r="BYO652" s="104"/>
      <c r="BYP652" s="60"/>
      <c r="BYQ652" s="61"/>
      <c r="BYR652" s="104"/>
      <c r="BYS652" s="60"/>
      <c r="BYT652" s="61"/>
      <c r="BYU652" s="104"/>
      <c r="BYV652" s="60"/>
      <c r="BYW652" s="61"/>
      <c r="BYX652" s="104"/>
      <c r="BYY652" s="60"/>
      <c r="BYZ652" s="61"/>
      <c r="BZA652" s="104"/>
      <c r="BZB652" s="60"/>
      <c r="BZC652" s="61"/>
      <c r="BZD652" s="104"/>
      <c r="BZE652" s="60"/>
      <c r="BZF652" s="61"/>
      <c r="BZG652" s="104"/>
      <c r="BZH652" s="60"/>
      <c r="BZI652" s="61"/>
      <c r="BZJ652" s="104"/>
      <c r="BZK652" s="60"/>
      <c r="BZL652" s="61"/>
      <c r="BZM652" s="104"/>
      <c r="BZN652" s="60"/>
      <c r="BZO652" s="61"/>
      <c r="BZP652" s="104"/>
      <c r="BZQ652" s="60"/>
      <c r="BZR652" s="61"/>
      <c r="BZS652" s="104"/>
      <c r="BZT652" s="60"/>
      <c r="BZU652" s="61"/>
      <c r="BZV652" s="104"/>
      <c r="BZW652" s="60"/>
      <c r="BZX652" s="61"/>
      <c r="BZY652" s="104"/>
      <c r="BZZ652" s="60"/>
      <c r="CAA652" s="61"/>
      <c r="CAB652" s="104"/>
      <c r="CAC652" s="60"/>
      <c r="CAD652" s="61"/>
      <c r="CAE652" s="104"/>
      <c r="CAF652" s="60"/>
      <c r="CAG652" s="61"/>
      <c r="CAH652" s="104"/>
      <c r="CAI652" s="60"/>
      <c r="CAJ652" s="61"/>
      <c r="CAK652" s="104"/>
      <c r="CAL652" s="60"/>
      <c r="CAM652" s="61"/>
      <c r="CAN652" s="104"/>
      <c r="CAO652" s="60"/>
      <c r="CAP652" s="61"/>
      <c r="CAQ652" s="104"/>
      <c r="CAR652" s="60"/>
      <c r="CAS652" s="61"/>
      <c r="CAT652" s="104"/>
      <c r="CAU652" s="60"/>
      <c r="CAV652" s="61"/>
      <c r="CAW652" s="104"/>
      <c r="CAX652" s="60"/>
      <c r="CAY652" s="61"/>
      <c r="CAZ652" s="104"/>
      <c r="CBA652" s="60"/>
      <c r="CBB652" s="61"/>
      <c r="CBC652" s="104"/>
      <c r="CBD652" s="60"/>
      <c r="CBE652" s="61"/>
      <c r="CBF652" s="104"/>
      <c r="CBG652" s="60"/>
      <c r="CBH652" s="61"/>
      <c r="CBI652" s="104"/>
      <c r="CBJ652" s="60"/>
      <c r="CBK652" s="61"/>
      <c r="CBL652" s="104"/>
      <c r="CBM652" s="60"/>
      <c r="CBN652" s="61"/>
      <c r="CBO652" s="104"/>
      <c r="CBP652" s="60"/>
      <c r="CBQ652" s="61"/>
      <c r="CBR652" s="104"/>
      <c r="CBS652" s="60"/>
      <c r="CBT652" s="61"/>
      <c r="CBU652" s="104"/>
      <c r="CBV652" s="60"/>
      <c r="CBW652" s="61"/>
      <c r="CBX652" s="104"/>
      <c r="CBY652" s="60"/>
      <c r="CBZ652" s="61"/>
      <c r="CCA652" s="104"/>
      <c r="CCB652" s="60"/>
      <c r="CCC652" s="61"/>
      <c r="CCD652" s="104"/>
      <c r="CCE652" s="60"/>
      <c r="CCF652" s="61"/>
      <c r="CCG652" s="104"/>
      <c r="CCH652" s="60"/>
      <c r="CCI652" s="61"/>
      <c r="CCJ652" s="104"/>
      <c r="CCK652" s="60"/>
      <c r="CCL652" s="61"/>
      <c r="CCM652" s="104"/>
      <c r="CCN652" s="60"/>
      <c r="CCO652" s="61"/>
      <c r="CCP652" s="104"/>
      <c r="CCQ652" s="60"/>
      <c r="CCR652" s="61"/>
      <c r="CCS652" s="104"/>
      <c r="CCT652" s="60"/>
      <c r="CCU652" s="61"/>
      <c r="CCV652" s="104"/>
      <c r="CCW652" s="60"/>
      <c r="CCX652" s="61"/>
      <c r="CCY652" s="104"/>
      <c r="CCZ652" s="60"/>
      <c r="CDA652" s="61"/>
      <c r="CDB652" s="104"/>
      <c r="CDC652" s="60"/>
      <c r="CDD652" s="61"/>
      <c r="CDE652" s="104"/>
      <c r="CDF652" s="60"/>
      <c r="CDG652" s="61"/>
      <c r="CDH652" s="104"/>
      <c r="CDI652" s="60"/>
      <c r="CDJ652" s="61"/>
      <c r="CDK652" s="104"/>
      <c r="CDL652" s="60"/>
      <c r="CDM652" s="61"/>
      <c r="CDN652" s="104"/>
      <c r="CDO652" s="60"/>
      <c r="CDP652" s="61"/>
      <c r="CDQ652" s="104"/>
      <c r="CDR652" s="60"/>
      <c r="CDS652" s="61"/>
      <c r="CDT652" s="104"/>
      <c r="CDU652" s="60"/>
      <c r="CDV652" s="61"/>
      <c r="CDW652" s="104"/>
      <c r="CDX652" s="60"/>
      <c r="CDY652" s="61"/>
      <c r="CDZ652" s="104"/>
      <c r="CEA652" s="60"/>
      <c r="CEB652" s="61"/>
      <c r="CEC652" s="104"/>
      <c r="CED652" s="60"/>
      <c r="CEE652" s="61"/>
      <c r="CEF652" s="104"/>
      <c r="CEG652" s="60"/>
      <c r="CEH652" s="61"/>
      <c r="CEI652" s="104"/>
      <c r="CEJ652" s="60"/>
      <c r="CEK652" s="61"/>
      <c r="CEL652" s="104"/>
      <c r="CEM652" s="60"/>
      <c r="CEN652" s="61"/>
      <c r="CEO652" s="104"/>
      <c r="CEP652" s="60"/>
      <c r="CEQ652" s="61"/>
      <c r="CER652" s="104"/>
      <c r="CES652" s="60"/>
      <c r="CET652" s="61"/>
      <c r="CEU652" s="104"/>
      <c r="CEV652" s="60"/>
      <c r="CEW652" s="61"/>
      <c r="CEX652" s="104"/>
      <c r="CEY652" s="60"/>
      <c r="CEZ652" s="61"/>
      <c r="CFA652" s="104"/>
      <c r="CFB652" s="60"/>
      <c r="CFC652" s="61"/>
      <c r="CFD652" s="104"/>
      <c r="CFE652" s="60"/>
      <c r="CFF652" s="61"/>
      <c r="CFG652" s="104"/>
      <c r="CFH652" s="60"/>
      <c r="CFI652" s="61"/>
      <c r="CFJ652" s="104"/>
      <c r="CFK652" s="60"/>
      <c r="CFL652" s="61"/>
      <c r="CFM652" s="104"/>
      <c r="CFN652" s="60"/>
      <c r="CFO652" s="61"/>
      <c r="CFP652" s="104"/>
      <c r="CFQ652" s="60"/>
      <c r="CFR652" s="61"/>
      <c r="CFS652" s="104"/>
      <c r="CFT652" s="60"/>
      <c r="CFU652" s="61"/>
      <c r="CFV652" s="104"/>
      <c r="CFW652" s="60"/>
      <c r="CFX652" s="61"/>
      <c r="CFY652" s="104"/>
      <c r="CFZ652" s="60"/>
      <c r="CGA652" s="61"/>
      <c r="CGB652" s="104"/>
      <c r="CGC652" s="60"/>
      <c r="CGD652" s="61"/>
      <c r="CGE652" s="104"/>
      <c r="CGF652" s="60"/>
      <c r="CGG652" s="61"/>
      <c r="CGH652" s="104"/>
      <c r="CGI652" s="60"/>
      <c r="CGJ652" s="61"/>
      <c r="CGK652" s="104"/>
      <c r="CGL652" s="60"/>
      <c r="CGM652" s="61"/>
      <c r="CGN652" s="104"/>
      <c r="CGO652" s="60"/>
      <c r="CGP652" s="61"/>
      <c r="CGQ652" s="104"/>
      <c r="CGR652" s="60"/>
      <c r="CGS652" s="61"/>
      <c r="CGT652" s="104"/>
      <c r="CGU652" s="60"/>
      <c r="CGV652" s="61"/>
      <c r="CGW652" s="104"/>
      <c r="CGX652" s="60"/>
      <c r="CGY652" s="61"/>
      <c r="CGZ652" s="104"/>
      <c r="CHA652" s="60"/>
      <c r="CHB652" s="61"/>
      <c r="CHC652" s="104"/>
      <c r="CHD652" s="60"/>
      <c r="CHE652" s="61"/>
      <c r="CHF652" s="104"/>
      <c r="CHG652" s="60"/>
      <c r="CHH652" s="61"/>
      <c r="CHI652" s="104"/>
      <c r="CHJ652" s="60"/>
      <c r="CHK652" s="61"/>
      <c r="CHL652" s="104"/>
      <c r="CHM652" s="60"/>
      <c r="CHN652" s="61"/>
      <c r="CHO652" s="104"/>
      <c r="CHP652" s="60"/>
      <c r="CHQ652" s="61"/>
      <c r="CHR652" s="104"/>
      <c r="CHS652" s="60"/>
      <c r="CHT652" s="61"/>
      <c r="CHU652" s="104"/>
      <c r="CHV652" s="60"/>
      <c r="CHW652" s="61"/>
      <c r="CHX652" s="104"/>
      <c r="CHY652" s="60"/>
      <c r="CHZ652" s="61"/>
      <c r="CIA652" s="104"/>
      <c r="CIB652" s="60"/>
      <c r="CIC652" s="61"/>
      <c r="CID652" s="104"/>
      <c r="CIE652" s="60"/>
      <c r="CIF652" s="61"/>
      <c r="CIG652" s="104"/>
      <c r="CIH652" s="60"/>
      <c r="CII652" s="61"/>
      <c r="CIJ652" s="104"/>
      <c r="CIK652" s="60"/>
      <c r="CIL652" s="61"/>
      <c r="CIM652" s="104"/>
      <c r="CIN652" s="60"/>
      <c r="CIO652" s="61"/>
      <c r="CIP652" s="104"/>
      <c r="CIQ652" s="60"/>
      <c r="CIR652" s="61"/>
      <c r="CIS652" s="104"/>
      <c r="CIT652" s="60"/>
      <c r="CIU652" s="61"/>
      <c r="CIV652" s="104"/>
      <c r="CIW652" s="60"/>
      <c r="CIX652" s="61"/>
      <c r="CIY652" s="104"/>
      <c r="CIZ652" s="60"/>
      <c r="CJA652" s="61"/>
      <c r="CJB652" s="104"/>
      <c r="CJC652" s="60"/>
      <c r="CJD652" s="61"/>
      <c r="CJE652" s="104"/>
      <c r="CJF652" s="60"/>
      <c r="CJG652" s="61"/>
      <c r="CJH652" s="104"/>
      <c r="CJI652" s="60"/>
      <c r="CJJ652" s="61"/>
      <c r="CJK652" s="104"/>
      <c r="CJL652" s="60"/>
      <c r="CJM652" s="61"/>
      <c r="CJN652" s="104"/>
      <c r="CJO652" s="60"/>
      <c r="CJP652" s="61"/>
      <c r="CJQ652" s="104"/>
      <c r="CJR652" s="60"/>
      <c r="CJS652" s="61"/>
      <c r="CJT652" s="104"/>
      <c r="CJU652" s="60"/>
      <c r="CJV652" s="61"/>
      <c r="CJW652" s="104"/>
      <c r="CJX652" s="60"/>
      <c r="CJY652" s="61"/>
      <c r="CJZ652" s="104"/>
      <c r="CKA652" s="60"/>
      <c r="CKB652" s="61"/>
      <c r="CKC652" s="104"/>
      <c r="CKD652" s="60"/>
      <c r="CKE652" s="61"/>
      <c r="CKF652" s="104"/>
      <c r="CKG652" s="60"/>
      <c r="CKH652" s="61"/>
      <c r="CKI652" s="104"/>
      <c r="CKJ652" s="60"/>
      <c r="CKK652" s="61"/>
      <c r="CKL652" s="104"/>
      <c r="CKM652" s="60"/>
      <c r="CKN652" s="61"/>
      <c r="CKO652" s="104"/>
      <c r="CKP652" s="60"/>
      <c r="CKQ652" s="61"/>
      <c r="CKR652" s="104"/>
      <c r="CKS652" s="60"/>
      <c r="CKT652" s="61"/>
      <c r="CKU652" s="104"/>
      <c r="CKV652" s="60"/>
      <c r="CKW652" s="61"/>
      <c r="CKX652" s="104"/>
      <c r="CKY652" s="60"/>
      <c r="CKZ652" s="61"/>
      <c r="CLA652" s="104"/>
      <c r="CLB652" s="60"/>
      <c r="CLC652" s="61"/>
      <c r="CLD652" s="104"/>
      <c r="CLE652" s="60"/>
      <c r="CLF652" s="61"/>
      <c r="CLG652" s="104"/>
      <c r="CLH652" s="60"/>
      <c r="CLI652" s="61"/>
      <c r="CLJ652" s="104"/>
      <c r="CLK652" s="60"/>
      <c r="CLL652" s="61"/>
      <c r="CLM652" s="104"/>
      <c r="CLN652" s="60"/>
      <c r="CLO652" s="61"/>
      <c r="CLP652" s="104"/>
      <c r="CLQ652" s="60"/>
      <c r="CLR652" s="61"/>
      <c r="CLS652" s="104"/>
      <c r="CLT652" s="60"/>
      <c r="CLU652" s="61"/>
      <c r="CLV652" s="104"/>
      <c r="CLW652" s="60"/>
      <c r="CLX652" s="61"/>
      <c r="CLY652" s="104"/>
      <c r="CLZ652" s="60"/>
      <c r="CMA652" s="61"/>
      <c r="CMB652" s="104"/>
      <c r="CMC652" s="60"/>
      <c r="CMD652" s="61"/>
      <c r="CME652" s="104"/>
      <c r="CMF652" s="60"/>
      <c r="CMG652" s="61"/>
      <c r="CMH652" s="104"/>
      <c r="CMI652" s="60"/>
      <c r="CMJ652" s="61"/>
      <c r="CMK652" s="104"/>
      <c r="CML652" s="60"/>
      <c r="CMM652" s="61"/>
      <c r="CMN652" s="104"/>
      <c r="CMO652" s="60"/>
      <c r="CMP652" s="61"/>
      <c r="CMQ652" s="104"/>
      <c r="CMR652" s="60"/>
      <c r="CMS652" s="61"/>
      <c r="CMT652" s="104"/>
      <c r="CMU652" s="60"/>
      <c r="CMV652" s="61"/>
      <c r="CMW652" s="104"/>
      <c r="CMX652" s="60"/>
      <c r="CMY652" s="61"/>
      <c r="CMZ652" s="104"/>
      <c r="CNA652" s="60"/>
      <c r="CNB652" s="61"/>
      <c r="CNC652" s="104"/>
      <c r="CND652" s="60"/>
      <c r="CNE652" s="61"/>
      <c r="CNF652" s="104"/>
      <c r="CNG652" s="60"/>
      <c r="CNH652" s="61"/>
      <c r="CNI652" s="104"/>
      <c r="CNJ652" s="60"/>
      <c r="CNK652" s="61"/>
      <c r="CNL652" s="104"/>
      <c r="CNM652" s="60"/>
      <c r="CNN652" s="61"/>
      <c r="CNO652" s="104"/>
      <c r="CNP652" s="60"/>
      <c r="CNQ652" s="61"/>
      <c r="CNR652" s="104"/>
      <c r="CNS652" s="60"/>
      <c r="CNT652" s="61"/>
      <c r="CNU652" s="104"/>
      <c r="CNV652" s="60"/>
      <c r="CNW652" s="61"/>
      <c r="CNX652" s="104"/>
      <c r="CNY652" s="60"/>
      <c r="CNZ652" s="61"/>
      <c r="COA652" s="104"/>
      <c r="COB652" s="60"/>
      <c r="COC652" s="61"/>
      <c r="COD652" s="104"/>
      <c r="COE652" s="60"/>
      <c r="COF652" s="61"/>
      <c r="COG652" s="104"/>
      <c r="COH652" s="60"/>
      <c r="COI652" s="61"/>
      <c r="COJ652" s="104"/>
      <c r="COK652" s="60"/>
      <c r="COL652" s="61"/>
      <c r="COM652" s="104"/>
      <c r="CON652" s="60"/>
      <c r="COO652" s="61"/>
      <c r="COP652" s="104"/>
      <c r="COQ652" s="60"/>
      <c r="COR652" s="61"/>
      <c r="COS652" s="104"/>
      <c r="COT652" s="60"/>
      <c r="COU652" s="61"/>
      <c r="COV652" s="104"/>
      <c r="COW652" s="60"/>
      <c r="COX652" s="61"/>
      <c r="COY652" s="104"/>
      <c r="COZ652" s="60"/>
      <c r="CPA652" s="61"/>
      <c r="CPB652" s="104"/>
      <c r="CPC652" s="60"/>
      <c r="CPD652" s="61"/>
      <c r="CPE652" s="104"/>
      <c r="CPF652" s="60"/>
      <c r="CPG652" s="61"/>
      <c r="CPH652" s="104"/>
      <c r="CPI652" s="60"/>
      <c r="CPJ652" s="61"/>
      <c r="CPK652" s="104"/>
      <c r="CPL652" s="60"/>
      <c r="CPM652" s="61"/>
      <c r="CPN652" s="104"/>
      <c r="CPO652" s="60"/>
      <c r="CPP652" s="61"/>
      <c r="CPQ652" s="104"/>
      <c r="CPR652" s="60"/>
      <c r="CPS652" s="61"/>
      <c r="CPT652" s="104"/>
      <c r="CPU652" s="60"/>
      <c r="CPV652" s="61"/>
      <c r="CPW652" s="104"/>
      <c r="CPX652" s="60"/>
      <c r="CPY652" s="61"/>
      <c r="CPZ652" s="104"/>
      <c r="CQA652" s="60"/>
      <c r="CQB652" s="61"/>
      <c r="CQC652" s="104"/>
      <c r="CQD652" s="60"/>
      <c r="CQE652" s="61"/>
      <c r="CQF652" s="104"/>
      <c r="CQG652" s="60"/>
      <c r="CQH652" s="61"/>
      <c r="CQI652" s="104"/>
      <c r="CQJ652" s="60"/>
      <c r="CQK652" s="61"/>
      <c r="CQL652" s="104"/>
      <c r="CQM652" s="60"/>
      <c r="CQN652" s="61"/>
      <c r="CQO652" s="104"/>
      <c r="CQP652" s="60"/>
      <c r="CQQ652" s="61"/>
      <c r="CQR652" s="104"/>
      <c r="CQS652" s="60"/>
      <c r="CQT652" s="61"/>
      <c r="CQU652" s="104"/>
      <c r="CQV652" s="60"/>
      <c r="CQW652" s="61"/>
      <c r="CQX652" s="104"/>
      <c r="CQY652" s="60"/>
      <c r="CQZ652" s="61"/>
      <c r="CRA652" s="104"/>
      <c r="CRB652" s="60"/>
      <c r="CRC652" s="61"/>
      <c r="CRD652" s="104"/>
      <c r="CRE652" s="60"/>
      <c r="CRF652" s="61"/>
      <c r="CRG652" s="104"/>
      <c r="CRH652" s="60"/>
      <c r="CRI652" s="61"/>
      <c r="CRJ652" s="104"/>
      <c r="CRK652" s="60"/>
      <c r="CRL652" s="61"/>
      <c r="CRM652" s="104"/>
      <c r="CRN652" s="60"/>
      <c r="CRO652" s="61"/>
      <c r="CRP652" s="104"/>
      <c r="CRQ652" s="60"/>
      <c r="CRR652" s="61"/>
      <c r="CRS652" s="104"/>
      <c r="CRT652" s="60"/>
      <c r="CRU652" s="61"/>
      <c r="CRV652" s="104"/>
      <c r="CRW652" s="60"/>
      <c r="CRX652" s="61"/>
      <c r="CRY652" s="104"/>
      <c r="CRZ652" s="60"/>
      <c r="CSA652" s="61"/>
      <c r="CSB652" s="104"/>
      <c r="CSC652" s="60"/>
      <c r="CSD652" s="61"/>
      <c r="CSE652" s="104"/>
      <c r="CSF652" s="60"/>
      <c r="CSG652" s="61"/>
      <c r="CSH652" s="104"/>
      <c r="CSI652" s="60"/>
      <c r="CSJ652" s="61"/>
      <c r="CSK652" s="104"/>
      <c r="CSL652" s="60"/>
      <c r="CSM652" s="61"/>
      <c r="CSN652" s="104"/>
      <c r="CSO652" s="60"/>
      <c r="CSP652" s="61"/>
      <c r="CSQ652" s="104"/>
      <c r="CSR652" s="60"/>
      <c r="CSS652" s="61"/>
      <c r="CST652" s="104"/>
      <c r="CSU652" s="60"/>
      <c r="CSV652" s="61"/>
      <c r="CSW652" s="104"/>
      <c r="CSX652" s="60"/>
      <c r="CSY652" s="61"/>
      <c r="CSZ652" s="104"/>
      <c r="CTA652" s="60"/>
      <c r="CTB652" s="61"/>
      <c r="CTC652" s="104"/>
      <c r="CTD652" s="60"/>
      <c r="CTE652" s="61"/>
      <c r="CTF652" s="104"/>
      <c r="CTG652" s="60"/>
      <c r="CTH652" s="61"/>
      <c r="CTI652" s="104"/>
      <c r="CTJ652" s="60"/>
      <c r="CTK652" s="61"/>
      <c r="CTL652" s="104"/>
      <c r="CTM652" s="60"/>
      <c r="CTN652" s="61"/>
      <c r="CTO652" s="104"/>
      <c r="CTP652" s="60"/>
      <c r="CTQ652" s="61"/>
      <c r="CTR652" s="104"/>
      <c r="CTS652" s="60"/>
      <c r="CTT652" s="61"/>
      <c r="CTU652" s="104"/>
      <c r="CTV652" s="60"/>
      <c r="CTW652" s="61"/>
      <c r="CTX652" s="104"/>
      <c r="CTY652" s="60"/>
      <c r="CTZ652" s="61"/>
      <c r="CUA652" s="104"/>
      <c r="CUB652" s="60"/>
      <c r="CUC652" s="61"/>
      <c r="CUD652" s="104"/>
      <c r="CUE652" s="60"/>
      <c r="CUF652" s="61"/>
      <c r="CUG652" s="104"/>
      <c r="CUH652" s="60"/>
      <c r="CUI652" s="61"/>
      <c r="CUJ652" s="104"/>
      <c r="CUK652" s="60"/>
      <c r="CUL652" s="61"/>
      <c r="CUM652" s="104"/>
      <c r="CUN652" s="60"/>
      <c r="CUO652" s="61"/>
      <c r="CUP652" s="104"/>
      <c r="CUQ652" s="60"/>
      <c r="CUR652" s="61"/>
      <c r="CUS652" s="104"/>
      <c r="CUT652" s="60"/>
      <c r="CUU652" s="61"/>
      <c r="CUV652" s="104"/>
      <c r="CUW652" s="60"/>
      <c r="CUX652" s="61"/>
      <c r="CUY652" s="104"/>
      <c r="CUZ652" s="60"/>
      <c r="CVA652" s="61"/>
      <c r="CVB652" s="104"/>
      <c r="CVC652" s="60"/>
      <c r="CVD652" s="61"/>
      <c r="CVE652" s="104"/>
      <c r="CVF652" s="60"/>
      <c r="CVG652" s="61"/>
      <c r="CVH652" s="104"/>
      <c r="CVI652" s="60"/>
      <c r="CVJ652" s="61"/>
      <c r="CVK652" s="104"/>
      <c r="CVL652" s="60"/>
      <c r="CVM652" s="61"/>
      <c r="CVN652" s="104"/>
      <c r="CVO652" s="60"/>
      <c r="CVP652" s="61"/>
      <c r="CVQ652" s="104"/>
      <c r="CVR652" s="60"/>
      <c r="CVS652" s="61"/>
      <c r="CVT652" s="104"/>
      <c r="CVU652" s="60"/>
      <c r="CVV652" s="61"/>
      <c r="CVW652" s="104"/>
      <c r="CVX652" s="60"/>
      <c r="CVY652" s="61"/>
      <c r="CVZ652" s="104"/>
      <c r="CWA652" s="60"/>
      <c r="CWB652" s="61"/>
      <c r="CWC652" s="104"/>
      <c r="CWD652" s="60"/>
      <c r="CWE652" s="61"/>
      <c r="CWF652" s="104"/>
      <c r="CWG652" s="60"/>
      <c r="CWH652" s="61"/>
      <c r="CWI652" s="104"/>
      <c r="CWJ652" s="60"/>
      <c r="CWK652" s="61"/>
      <c r="CWL652" s="104"/>
      <c r="CWM652" s="60"/>
      <c r="CWN652" s="61"/>
      <c r="CWO652" s="104"/>
      <c r="CWP652" s="60"/>
      <c r="CWQ652" s="61"/>
      <c r="CWR652" s="104"/>
      <c r="CWS652" s="60"/>
      <c r="CWT652" s="61"/>
      <c r="CWU652" s="104"/>
      <c r="CWV652" s="60"/>
      <c r="CWW652" s="61"/>
      <c r="CWX652" s="104"/>
      <c r="CWY652" s="60"/>
      <c r="CWZ652" s="61"/>
      <c r="CXA652" s="104"/>
      <c r="CXB652" s="60"/>
      <c r="CXC652" s="61"/>
      <c r="CXD652" s="104"/>
      <c r="CXE652" s="60"/>
      <c r="CXF652" s="61"/>
      <c r="CXG652" s="104"/>
      <c r="CXH652" s="60"/>
      <c r="CXI652" s="61"/>
      <c r="CXJ652" s="104"/>
      <c r="CXK652" s="60"/>
      <c r="CXL652" s="61"/>
      <c r="CXM652" s="104"/>
      <c r="CXN652" s="60"/>
      <c r="CXO652" s="61"/>
      <c r="CXP652" s="104"/>
      <c r="CXQ652" s="60"/>
      <c r="CXR652" s="61"/>
      <c r="CXS652" s="104"/>
      <c r="CXT652" s="60"/>
      <c r="CXU652" s="61"/>
      <c r="CXV652" s="104"/>
      <c r="CXW652" s="60"/>
      <c r="CXX652" s="61"/>
      <c r="CXY652" s="104"/>
      <c r="CXZ652" s="60"/>
      <c r="CYA652" s="61"/>
      <c r="CYB652" s="104"/>
      <c r="CYC652" s="60"/>
      <c r="CYD652" s="61"/>
      <c r="CYE652" s="104"/>
      <c r="CYF652" s="60"/>
      <c r="CYG652" s="61"/>
      <c r="CYH652" s="104"/>
      <c r="CYI652" s="60"/>
      <c r="CYJ652" s="61"/>
      <c r="CYK652" s="104"/>
      <c r="CYL652" s="60"/>
      <c r="CYM652" s="61"/>
      <c r="CYN652" s="104"/>
      <c r="CYO652" s="60"/>
      <c r="CYP652" s="61"/>
      <c r="CYQ652" s="104"/>
      <c r="CYR652" s="60"/>
      <c r="CYS652" s="61"/>
      <c r="CYT652" s="104"/>
      <c r="CYU652" s="60"/>
      <c r="CYV652" s="61"/>
      <c r="CYW652" s="104"/>
      <c r="CYX652" s="60"/>
      <c r="CYY652" s="61"/>
      <c r="CYZ652" s="104"/>
      <c r="CZA652" s="60"/>
      <c r="CZB652" s="61"/>
      <c r="CZC652" s="104"/>
      <c r="CZD652" s="60"/>
      <c r="CZE652" s="61"/>
      <c r="CZF652" s="104"/>
      <c r="CZG652" s="60"/>
      <c r="CZH652" s="61"/>
      <c r="CZI652" s="104"/>
      <c r="CZJ652" s="60"/>
      <c r="CZK652" s="61"/>
      <c r="CZL652" s="104"/>
      <c r="CZM652" s="60"/>
      <c r="CZN652" s="61"/>
      <c r="CZO652" s="104"/>
      <c r="CZP652" s="60"/>
      <c r="CZQ652" s="61"/>
      <c r="CZR652" s="104"/>
      <c r="CZS652" s="60"/>
      <c r="CZT652" s="61"/>
      <c r="CZU652" s="104"/>
      <c r="CZV652" s="60"/>
      <c r="CZW652" s="61"/>
      <c r="CZX652" s="104"/>
      <c r="CZY652" s="60"/>
      <c r="CZZ652" s="61"/>
      <c r="DAA652" s="104"/>
      <c r="DAB652" s="60"/>
      <c r="DAC652" s="61"/>
      <c r="DAD652" s="104"/>
      <c r="DAE652" s="60"/>
      <c r="DAF652" s="61"/>
      <c r="DAG652" s="104"/>
      <c r="DAH652" s="60"/>
      <c r="DAI652" s="61"/>
      <c r="DAJ652" s="104"/>
      <c r="DAK652" s="60"/>
      <c r="DAL652" s="61"/>
      <c r="DAM652" s="104"/>
      <c r="DAN652" s="60"/>
      <c r="DAO652" s="61"/>
      <c r="DAP652" s="104"/>
      <c r="DAQ652" s="60"/>
      <c r="DAR652" s="61"/>
      <c r="DAS652" s="104"/>
      <c r="DAT652" s="60"/>
      <c r="DAU652" s="61"/>
      <c r="DAV652" s="104"/>
      <c r="DAW652" s="60"/>
      <c r="DAX652" s="61"/>
      <c r="DAY652" s="104"/>
      <c r="DAZ652" s="60"/>
      <c r="DBA652" s="61"/>
      <c r="DBB652" s="104"/>
      <c r="DBC652" s="60"/>
      <c r="DBD652" s="61"/>
      <c r="DBE652" s="104"/>
      <c r="DBF652" s="60"/>
      <c r="DBG652" s="61"/>
      <c r="DBH652" s="104"/>
      <c r="DBI652" s="60"/>
      <c r="DBJ652" s="61"/>
      <c r="DBK652" s="104"/>
      <c r="DBL652" s="60"/>
      <c r="DBM652" s="61"/>
      <c r="DBN652" s="104"/>
      <c r="DBO652" s="60"/>
      <c r="DBP652" s="61"/>
      <c r="DBQ652" s="104"/>
      <c r="DBR652" s="60"/>
      <c r="DBS652" s="61"/>
      <c r="DBT652" s="104"/>
      <c r="DBU652" s="60"/>
      <c r="DBV652" s="61"/>
      <c r="DBW652" s="104"/>
      <c r="DBX652" s="60"/>
      <c r="DBY652" s="61"/>
      <c r="DBZ652" s="104"/>
      <c r="DCA652" s="60"/>
      <c r="DCB652" s="61"/>
      <c r="DCC652" s="104"/>
      <c r="DCD652" s="60"/>
      <c r="DCE652" s="61"/>
      <c r="DCF652" s="104"/>
      <c r="DCG652" s="60"/>
      <c r="DCH652" s="61"/>
      <c r="DCI652" s="104"/>
      <c r="DCJ652" s="60"/>
      <c r="DCK652" s="61"/>
      <c r="DCL652" s="104"/>
      <c r="DCM652" s="60"/>
      <c r="DCN652" s="61"/>
      <c r="DCO652" s="104"/>
      <c r="DCP652" s="60"/>
      <c r="DCQ652" s="61"/>
      <c r="DCR652" s="104"/>
      <c r="DCS652" s="60"/>
      <c r="DCT652" s="61"/>
      <c r="DCU652" s="104"/>
      <c r="DCV652" s="60"/>
      <c r="DCW652" s="61"/>
      <c r="DCX652" s="104"/>
      <c r="DCY652" s="60"/>
      <c r="DCZ652" s="61"/>
      <c r="DDA652" s="104"/>
      <c r="DDB652" s="60"/>
      <c r="DDC652" s="61"/>
      <c r="DDD652" s="104"/>
      <c r="DDE652" s="60"/>
      <c r="DDF652" s="61"/>
      <c r="DDG652" s="104"/>
      <c r="DDH652" s="60"/>
      <c r="DDI652" s="61"/>
      <c r="DDJ652" s="104"/>
      <c r="DDK652" s="60"/>
      <c r="DDL652" s="61"/>
      <c r="DDM652" s="104"/>
      <c r="DDN652" s="60"/>
      <c r="DDO652" s="61"/>
      <c r="DDP652" s="104"/>
      <c r="DDQ652" s="60"/>
      <c r="DDR652" s="61"/>
      <c r="DDS652" s="104"/>
      <c r="DDT652" s="60"/>
      <c r="DDU652" s="61"/>
      <c r="DDV652" s="104"/>
      <c r="DDW652" s="60"/>
      <c r="DDX652" s="61"/>
      <c r="DDY652" s="104"/>
      <c r="DDZ652" s="60"/>
      <c r="DEA652" s="61"/>
      <c r="DEB652" s="104"/>
      <c r="DEC652" s="60"/>
      <c r="DED652" s="61"/>
      <c r="DEE652" s="104"/>
      <c r="DEF652" s="60"/>
      <c r="DEG652" s="61"/>
      <c r="DEH652" s="104"/>
      <c r="DEI652" s="60"/>
      <c r="DEJ652" s="61"/>
      <c r="DEK652" s="104"/>
      <c r="DEL652" s="60"/>
      <c r="DEM652" s="61"/>
      <c r="DEN652" s="104"/>
      <c r="DEO652" s="60"/>
      <c r="DEP652" s="61"/>
      <c r="DEQ652" s="104"/>
      <c r="DER652" s="60"/>
      <c r="DES652" s="61"/>
      <c r="DET652" s="104"/>
      <c r="DEU652" s="60"/>
      <c r="DEV652" s="61"/>
      <c r="DEW652" s="104"/>
      <c r="DEX652" s="60"/>
      <c r="DEY652" s="61"/>
      <c r="DEZ652" s="104"/>
      <c r="DFA652" s="60"/>
      <c r="DFB652" s="61"/>
      <c r="DFC652" s="104"/>
      <c r="DFD652" s="60"/>
      <c r="DFE652" s="61"/>
      <c r="DFF652" s="104"/>
      <c r="DFG652" s="60"/>
      <c r="DFH652" s="61"/>
      <c r="DFI652" s="104"/>
      <c r="DFJ652" s="60"/>
      <c r="DFK652" s="61"/>
      <c r="DFL652" s="104"/>
      <c r="DFM652" s="60"/>
      <c r="DFN652" s="61"/>
      <c r="DFO652" s="104"/>
      <c r="DFP652" s="60"/>
      <c r="DFQ652" s="61"/>
      <c r="DFR652" s="104"/>
      <c r="DFS652" s="60"/>
      <c r="DFT652" s="61"/>
      <c r="DFU652" s="104"/>
      <c r="DFV652" s="60"/>
      <c r="DFW652" s="61"/>
      <c r="DFX652" s="104"/>
      <c r="DFY652" s="60"/>
      <c r="DFZ652" s="61"/>
      <c r="DGA652" s="104"/>
      <c r="DGB652" s="60"/>
      <c r="DGC652" s="61"/>
      <c r="DGD652" s="104"/>
      <c r="DGE652" s="60"/>
      <c r="DGF652" s="61"/>
      <c r="DGG652" s="104"/>
      <c r="DGH652" s="60"/>
      <c r="DGI652" s="61"/>
      <c r="DGJ652" s="104"/>
      <c r="DGK652" s="60"/>
      <c r="DGL652" s="61"/>
      <c r="DGM652" s="104"/>
      <c r="DGN652" s="60"/>
      <c r="DGO652" s="61"/>
      <c r="DGP652" s="104"/>
      <c r="DGQ652" s="60"/>
      <c r="DGR652" s="61"/>
      <c r="DGS652" s="104"/>
      <c r="DGT652" s="60"/>
      <c r="DGU652" s="61"/>
      <c r="DGV652" s="104"/>
      <c r="DGW652" s="60"/>
      <c r="DGX652" s="61"/>
      <c r="DGY652" s="104"/>
      <c r="DGZ652" s="60"/>
      <c r="DHA652" s="61"/>
      <c r="DHB652" s="104"/>
      <c r="DHC652" s="60"/>
      <c r="DHD652" s="61"/>
      <c r="DHE652" s="104"/>
      <c r="DHF652" s="60"/>
      <c r="DHG652" s="61"/>
      <c r="DHH652" s="104"/>
      <c r="DHI652" s="60"/>
      <c r="DHJ652" s="61"/>
      <c r="DHK652" s="104"/>
      <c r="DHL652" s="60"/>
      <c r="DHM652" s="61"/>
      <c r="DHN652" s="104"/>
      <c r="DHO652" s="60"/>
      <c r="DHP652" s="61"/>
      <c r="DHQ652" s="104"/>
      <c r="DHR652" s="60"/>
      <c r="DHS652" s="61"/>
      <c r="DHT652" s="104"/>
      <c r="DHU652" s="60"/>
      <c r="DHV652" s="61"/>
      <c r="DHW652" s="104"/>
      <c r="DHX652" s="60"/>
      <c r="DHY652" s="61"/>
      <c r="DHZ652" s="104"/>
      <c r="DIA652" s="60"/>
      <c r="DIB652" s="61"/>
      <c r="DIC652" s="104"/>
      <c r="DID652" s="60"/>
      <c r="DIE652" s="61"/>
      <c r="DIF652" s="104"/>
      <c r="DIG652" s="60"/>
      <c r="DIH652" s="61"/>
      <c r="DII652" s="104"/>
      <c r="DIJ652" s="60"/>
      <c r="DIK652" s="61"/>
      <c r="DIL652" s="104"/>
      <c r="DIM652" s="60"/>
      <c r="DIN652" s="61"/>
      <c r="DIO652" s="104"/>
      <c r="DIP652" s="60"/>
      <c r="DIQ652" s="61"/>
      <c r="DIR652" s="104"/>
      <c r="DIS652" s="60"/>
      <c r="DIT652" s="61"/>
      <c r="DIU652" s="104"/>
      <c r="DIV652" s="60"/>
      <c r="DIW652" s="61"/>
      <c r="DIX652" s="104"/>
      <c r="DIY652" s="60"/>
      <c r="DIZ652" s="61"/>
      <c r="DJA652" s="104"/>
      <c r="DJB652" s="60"/>
      <c r="DJC652" s="61"/>
      <c r="DJD652" s="104"/>
      <c r="DJE652" s="60"/>
      <c r="DJF652" s="61"/>
      <c r="DJG652" s="104"/>
      <c r="DJH652" s="60"/>
      <c r="DJI652" s="61"/>
      <c r="DJJ652" s="104"/>
      <c r="DJK652" s="60"/>
      <c r="DJL652" s="61"/>
      <c r="DJM652" s="104"/>
      <c r="DJN652" s="60"/>
      <c r="DJO652" s="61"/>
      <c r="DJP652" s="104"/>
      <c r="DJQ652" s="60"/>
      <c r="DJR652" s="61"/>
      <c r="DJS652" s="104"/>
      <c r="DJT652" s="60"/>
      <c r="DJU652" s="61"/>
      <c r="DJV652" s="104"/>
      <c r="DJW652" s="60"/>
      <c r="DJX652" s="61"/>
      <c r="DJY652" s="104"/>
      <c r="DJZ652" s="60"/>
      <c r="DKA652" s="61"/>
      <c r="DKB652" s="104"/>
      <c r="DKC652" s="60"/>
      <c r="DKD652" s="61"/>
      <c r="DKE652" s="104"/>
      <c r="DKF652" s="60"/>
      <c r="DKG652" s="61"/>
      <c r="DKH652" s="104"/>
      <c r="DKI652" s="60"/>
      <c r="DKJ652" s="61"/>
      <c r="DKK652" s="104"/>
      <c r="DKL652" s="60"/>
      <c r="DKM652" s="61"/>
      <c r="DKN652" s="104"/>
      <c r="DKO652" s="60"/>
      <c r="DKP652" s="61"/>
      <c r="DKQ652" s="104"/>
      <c r="DKR652" s="60"/>
      <c r="DKS652" s="61"/>
      <c r="DKT652" s="104"/>
      <c r="DKU652" s="60"/>
      <c r="DKV652" s="61"/>
      <c r="DKW652" s="104"/>
      <c r="DKX652" s="60"/>
      <c r="DKY652" s="61"/>
      <c r="DKZ652" s="104"/>
      <c r="DLA652" s="60"/>
      <c r="DLB652" s="61"/>
      <c r="DLC652" s="104"/>
      <c r="DLD652" s="60"/>
      <c r="DLE652" s="61"/>
      <c r="DLF652" s="104"/>
      <c r="DLG652" s="60"/>
      <c r="DLH652" s="61"/>
      <c r="DLI652" s="104"/>
      <c r="DLJ652" s="60"/>
      <c r="DLK652" s="61"/>
      <c r="DLL652" s="104"/>
      <c r="DLM652" s="60"/>
      <c r="DLN652" s="61"/>
      <c r="DLO652" s="104"/>
      <c r="DLP652" s="60"/>
      <c r="DLQ652" s="61"/>
      <c r="DLR652" s="104"/>
      <c r="DLS652" s="60"/>
      <c r="DLT652" s="61"/>
      <c r="DLU652" s="104"/>
      <c r="DLV652" s="60"/>
      <c r="DLW652" s="61"/>
      <c r="DLX652" s="104"/>
      <c r="DLY652" s="60"/>
      <c r="DLZ652" s="61"/>
      <c r="DMA652" s="104"/>
      <c r="DMB652" s="60"/>
      <c r="DMC652" s="61"/>
      <c r="DMD652" s="104"/>
      <c r="DME652" s="60"/>
      <c r="DMF652" s="61"/>
      <c r="DMG652" s="104"/>
      <c r="DMH652" s="60"/>
      <c r="DMI652" s="61"/>
      <c r="DMJ652" s="104"/>
      <c r="DMK652" s="60"/>
      <c r="DML652" s="61"/>
      <c r="DMM652" s="104"/>
      <c r="DMN652" s="60"/>
      <c r="DMO652" s="61"/>
      <c r="DMP652" s="104"/>
      <c r="DMQ652" s="60"/>
      <c r="DMR652" s="61"/>
      <c r="DMS652" s="104"/>
      <c r="DMT652" s="60"/>
      <c r="DMU652" s="61"/>
      <c r="DMV652" s="104"/>
      <c r="DMW652" s="60"/>
      <c r="DMX652" s="61"/>
      <c r="DMY652" s="104"/>
      <c r="DMZ652" s="60"/>
      <c r="DNA652" s="61"/>
      <c r="DNB652" s="104"/>
      <c r="DNC652" s="60"/>
      <c r="DND652" s="61"/>
      <c r="DNE652" s="104"/>
      <c r="DNF652" s="60"/>
      <c r="DNG652" s="61"/>
      <c r="DNH652" s="104"/>
      <c r="DNI652" s="60"/>
      <c r="DNJ652" s="61"/>
      <c r="DNK652" s="104"/>
      <c r="DNL652" s="60"/>
      <c r="DNM652" s="61"/>
      <c r="DNN652" s="104"/>
      <c r="DNO652" s="60"/>
      <c r="DNP652" s="61"/>
      <c r="DNQ652" s="104"/>
      <c r="DNR652" s="60"/>
      <c r="DNS652" s="61"/>
      <c r="DNT652" s="104"/>
      <c r="DNU652" s="60"/>
      <c r="DNV652" s="61"/>
      <c r="DNW652" s="104"/>
      <c r="DNX652" s="60"/>
      <c r="DNY652" s="61"/>
      <c r="DNZ652" s="104"/>
      <c r="DOA652" s="60"/>
      <c r="DOB652" s="61"/>
      <c r="DOC652" s="104"/>
      <c r="DOD652" s="60"/>
      <c r="DOE652" s="61"/>
      <c r="DOF652" s="104"/>
      <c r="DOG652" s="60"/>
      <c r="DOH652" s="61"/>
      <c r="DOI652" s="104"/>
      <c r="DOJ652" s="60"/>
      <c r="DOK652" s="61"/>
      <c r="DOL652" s="104"/>
      <c r="DOM652" s="60"/>
      <c r="DON652" s="61"/>
      <c r="DOO652" s="104"/>
      <c r="DOP652" s="60"/>
      <c r="DOQ652" s="61"/>
      <c r="DOR652" s="104"/>
      <c r="DOS652" s="60"/>
      <c r="DOT652" s="61"/>
      <c r="DOU652" s="104"/>
      <c r="DOV652" s="60"/>
      <c r="DOW652" s="61"/>
      <c r="DOX652" s="104"/>
      <c r="DOY652" s="60"/>
      <c r="DOZ652" s="61"/>
      <c r="DPA652" s="104"/>
      <c r="DPB652" s="60"/>
      <c r="DPC652" s="61"/>
      <c r="DPD652" s="104"/>
      <c r="DPE652" s="60"/>
      <c r="DPF652" s="61"/>
      <c r="DPG652" s="104"/>
      <c r="DPH652" s="60"/>
      <c r="DPI652" s="61"/>
      <c r="DPJ652" s="104"/>
      <c r="DPK652" s="60"/>
      <c r="DPL652" s="61"/>
      <c r="DPM652" s="104"/>
      <c r="DPN652" s="60"/>
      <c r="DPO652" s="61"/>
      <c r="DPP652" s="104"/>
      <c r="DPQ652" s="60"/>
      <c r="DPR652" s="61"/>
      <c r="DPS652" s="104"/>
      <c r="DPT652" s="60"/>
      <c r="DPU652" s="61"/>
      <c r="DPV652" s="104"/>
      <c r="DPW652" s="60"/>
      <c r="DPX652" s="61"/>
      <c r="DPY652" s="104"/>
      <c r="DPZ652" s="60"/>
      <c r="DQA652" s="61"/>
      <c r="DQB652" s="104"/>
      <c r="DQC652" s="60"/>
      <c r="DQD652" s="61"/>
      <c r="DQE652" s="104"/>
      <c r="DQF652" s="60"/>
      <c r="DQG652" s="61"/>
      <c r="DQH652" s="104"/>
      <c r="DQI652" s="60"/>
      <c r="DQJ652" s="61"/>
      <c r="DQK652" s="104"/>
      <c r="DQL652" s="60"/>
      <c r="DQM652" s="61"/>
      <c r="DQN652" s="104"/>
      <c r="DQO652" s="60"/>
      <c r="DQP652" s="61"/>
      <c r="DQQ652" s="104"/>
      <c r="DQR652" s="60"/>
      <c r="DQS652" s="61"/>
      <c r="DQT652" s="104"/>
      <c r="DQU652" s="60"/>
      <c r="DQV652" s="61"/>
      <c r="DQW652" s="104"/>
      <c r="DQX652" s="60"/>
      <c r="DQY652" s="61"/>
      <c r="DQZ652" s="104"/>
      <c r="DRA652" s="60"/>
      <c r="DRB652" s="61"/>
      <c r="DRC652" s="104"/>
      <c r="DRD652" s="60"/>
      <c r="DRE652" s="61"/>
      <c r="DRF652" s="104"/>
      <c r="DRG652" s="60"/>
      <c r="DRH652" s="61"/>
      <c r="DRI652" s="104"/>
      <c r="DRJ652" s="60"/>
      <c r="DRK652" s="61"/>
      <c r="DRL652" s="104"/>
      <c r="DRM652" s="60"/>
      <c r="DRN652" s="61"/>
      <c r="DRO652" s="104"/>
      <c r="DRP652" s="60"/>
      <c r="DRQ652" s="61"/>
      <c r="DRR652" s="104"/>
      <c r="DRS652" s="60"/>
      <c r="DRT652" s="61"/>
      <c r="DRU652" s="104"/>
      <c r="DRV652" s="60"/>
      <c r="DRW652" s="61"/>
      <c r="DRX652" s="104"/>
      <c r="DRY652" s="60"/>
      <c r="DRZ652" s="61"/>
      <c r="DSA652" s="104"/>
      <c r="DSB652" s="60"/>
      <c r="DSC652" s="61"/>
      <c r="DSD652" s="104"/>
      <c r="DSE652" s="60"/>
      <c r="DSF652" s="61"/>
      <c r="DSG652" s="104"/>
      <c r="DSH652" s="60"/>
      <c r="DSI652" s="61"/>
      <c r="DSJ652" s="104"/>
      <c r="DSK652" s="60"/>
      <c r="DSL652" s="61"/>
      <c r="DSM652" s="104"/>
      <c r="DSN652" s="60"/>
      <c r="DSO652" s="61"/>
      <c r="DSP652" s="104"/>
      <c r="DSQ652" s="60"/>
      <c r="DSR652" s="61"/>
      <c r="DSS652" s="104"/>
      <c r="DST652" s="60"/>
      <c r="DSU652" s="61"/>
      <c r="DSV652" s="104"/>
      <c r="DSW652" s="60"/>
      <c r="DSX652" s="61"/>
      <c r="DSY652" s="104"/>
      <c r="DSZ652" s="60"/>
      <c r="DTA652" s="61"/>
      <c r="DTB652" s="104"/>
      <c r="DTC652" s="60"/>
      <c r="DTD652" s="61"/>
      <c r="DTE652" s="104"/>
      <c r="DTF652" s="60"/>
      <c r="DTG652" s="61"/>
      <c r="DTH652" s="104"/>
      <c r="DTI652" s="60"/>
      <c r="DTJ652" s="61"/>
      <c r="DTK652" s="104"/>
      <c r="DTL652" s="60"/>
      <c r="DTM652" s="61"/>
      <c r="DTN652" s="104"/>
      <c r="DTO652" s="60"/>
      <c r="DTP652" s="61"/>
      <c r="DTQ652" s="104"/>
      <c r="DTR652" s="60"/>
      <c r="DTS652" s="61"/>
      <c r="DTT652" s="104"/>
      <c r="DTU652" s="60"/>
      <c r="DTV652" s="61"/>
      <c r="DTW652" s="104"/>
      <c r="DTX652" s="60"/>
      <c r="DTY652" s="61"/>
      <c r="DTZ652" s="104"/>
      <c r="DUA652" s="60"/>
      <c r="DUB652" s="61"/>
      <c r="DUC652" s="104"/>
      <c r="DUD652" s="60"/>
      <c r="DUE652" s="61"/>
      <c r="DUF652" s="104"/>
      <c r="DUG652" s="60"/>
      <c r="DUH652" s="61"/>
      <c r="DUI652" s="104"/>
      <c r="DUJ652" s="60"/>
      <c r="DUK652" s="61"/>
      <c r="DUL652" s="104"/>
      <c r="DUM652" s="60"/>
      <c r="DUN652" s="61"/>
      <c r="DUO652" s="104"/>
      <c r="DUP652" s="60"/>
      <c r="DUQ652" s="61"/>
      <c r="DUR652" s="104"/>
      <c r="DUS652" s="60"/>
      <c r="DUT652" s="61"/>
      <c r="DUU652" s="104"/>
      <c r="DUV652" s="60"/>
      <c r="DUW652" s="61"/>
      <c r="DUX652" s="104"/>
      <c r="DUY652" s="60"/>
      <c r="DUZ652" s="61"/>
      <c r="DVA652" s="104"/>
      <c r="DVB652" s="60"/>
      <c r="DVC652" s="61"/>
      <c r="DVD652" s="104"/>
      <c r="DVE652" s="60"/>
      <c r="DVF652" s="61"/>
      <c r="DVG652" s="104"/>
      <c r="DVH652" s="60"/>
      <c r="DVI652" s="61"/>
      <c r="DVJ652" s="104"/>
      <c r="DVK652" s="60"/>
      <c r="DVL652" s="61"/>
      <c r="DVM652" s="104"/>
      <c r="DVN652" s="60"/>
      <c r="DVO652" s="61"/>
      <c r="DVP652" s="104"/>
      <c r="DVQ652" s="60"/>
      <c r="DVR652" s="61"/>
      <c r="DVS652" s="104"/>
      <c r="DVT652" s="60"/>
      <c r="DVU652" s="61"/>
      <c r="DVV652" s="104"/>
      <c r="DVW652" s="60"/>
      <c r="DVX652" s="61"/>
      <c r="DVY652" s="104"/>
      <c r="DVZ652" s="60"/>
      <c r="DWA652" s="61"/>
      <c r="DWB652" s="104"/>
      <c r="DWC652" s="60"/>
      <c r="DWD652" s="61"/>
      <c r="DWE652" s="104"/>
      <c r="DWF652" s="60"/>
      <c r="DWG652" s="61"/>
      <c r="DWH652" s="104"/>
      <c r="DWI652" s="60"/>
      <c r="DWJ652" s="61"/>
      <c r="DWK652" s="104"/>
      <c r="DWL652" s="60"/>
      <c r="DWM652" s="61"/>
      <c r="DWN652" s="104"/>
      <c r="DWO652" s="60"/>
      <c r="DWP652" s="61"/>
      <c r="DWQ652" s="104"/>
      <c r="DWR652" s="60"/>
      <c r="DWS652" s="61"/>
      <c r="DWT652" s="104"/>
      <c r="DWU652" s="60"/>
      <c r="DWV652" s="61"/>
      <c r="DWW652" s="104"/>
      <c r="DWX652" s="60"/>
      <c r="DWY652" s="61"/>
      <c r="DWZ652" s="104"/>
      <c r="DXA652" s="60"/>
      <c r="DXB652" s="61"/>
      <c r="DXC652" s="104"/>
      <c r="DXD652" s="60"/>
      <c r="DXE652" s="61"/>
      <c r="DXF652" s="104"/>
      <c r="DXG652" s="60"/>
      <c r="DXH652" s="61"/>
      <c r="DXI652" s="104"/>
      <c r="DXJ652" s="60"/>
      <c r="DXK652" s="61"/>
      <c r="DXL652" s="104"/>
      <c r="DXM652" s="60"/>
      <c r="DXN652" s="61"/>
      <c r="DXO652" s="104"/>
      <c r="DXP652" s="60"/>
      <c r="DXQ652" s="61"/>
      <c r="DXR652" s="104"/>
      <c r="DXS652" s="60"/>
      <c r="DXT652" s="61"/>
      <c r="DXU652" s="104"/>
      <c r="DXV652" s="60"/>
      <c r="DXW652" s="61"/>
      <c r="DXX652" s="104"/>
      <c r="DXY652" s="60"/>
      <c r="DXZ652" s="61"/>
      <c r="DYA652" s="104"/>
      <c r="DYB652" s="60"/>
      <c r="DYC652" s="61"/>
      <c r="DYD652" s="104"/>
      <c r="DYE652" s="60"/>
      <c r="DYF652" s="61"/>
      <c r="DYG652" s="104"/>
      <c r="DYH652" s="60"/>
      <c r="DYI652" s="61"/>
      <c r="DYJ652" s="104"/>
      <c r="DYK652" s="60"/>
      <c r="DYL652" s="61"/>
      <c r="DYM652" s="104"/>
      <c r="DYN652" s="60"/>
      <c r="DYO652" s="61"/>
      <c r="DYP652" s="104"/>
      <c r="DYQ652" s="60"/>
      <c r="DYR652" s="61"/>
      <c r="DYS652" s="104"/>
      <c r="DYT652" s="60"/>
      <c r="DYU652" s="61"/>
      <c r="DYV652" s="104"/>
      <c r="DYW652" s="60"/>
      <c r="DYX652" s="61"/>
      <c r="DYY652" s="104"/>
      <c r="DYZ652" s="60"/>
      <c r="DZA652" s="61"/>
      <c r="DZB652" s="104"/>
      <c r="DZC652" s="60"/>
      <c r="DZD652" s="61"/>
      <c r="DZE652" s="104"/>
      <c r="DZF652" s="60"/>
      <c r="DZG652" s="61"/>
      <c r="DZH652" s="104"/>
      <c r="DZI652" s="60"/>
      <c r="DZJ652" s="61"/>
      <c r="DZK652" s="104"/>
      <c r="DZL652" s="60"/>
      <c r="DZM652" s="61"/>
      <c r="DZN652" s="104"/>
      <c r="DZO652" s="60"/>
      <c r="DZP652" s="61"/>
      <c r="DZQ652" s="104"/>
      <c r="DZR652" s="60"/>
      <c r="DZS652" s="61"/>
      <c r="DZT652" s="104"/>
      <c r="DZU652" s="60"/>
      <c r="DZV652" s="61"/>
      <c r="DZW652" s="104"/>
      <c r="DZX652" s="60"/>
      <c r="DZY652" s="61"/>
      <c r="DZZ652" s="104"/>
      <c r="EAA652" s="60"/>
      <c r="EAB652" s="61"/>
      <c r="EAC652" s="104"/>
      <c r="EAD652" s="60"/>
      <c r="EAE652" s="61"/>
      <c r="EAF652" s="104"/>
      <c r="EAG652" s="60"/>
      <c r="EAH652" s="61"/>
      <c r="EAI652" s="104"/>
      <c r="EAJ652" s="60"/>
      <c r="EAK652" s="61"/>
      <c r="EAL652" s="104"/>
      <c r="EAM652" s="60"/>
      <c r="EAN652" s="61"/>
      <c r="EAO652" s="104"/>
      <c r="EAP652" s="60"/>
      <c r="EAQ652" s="61"/>
      <c r="EAR652" s="104"/>
      <c r="EAS652" s="60"/>
      <c r="EAT652" s="61"/>
      <c r="EAU652" s="104"/>
      <c r="EAV652" s="60"/>
      <c r="EAW652" s="61"/>
      <c r="EAX652" s="104"/>
      <c r="EAY652" s="60"/>
      <c r="EAZ652" s="61"/>
      <c r="EBA652" s="104"/>
      <c r="EBB652" s="60"/>
      <c r="EBC652" s="61"/>
      <c r="EBD652" s="104"/>
      <c r="EBE652" s="60"/>
      <c r="EBF652" s="61"/>
      <c r="EBG652" s="104"/>
      <c r="EBH652" s="60"/>
      <c r="EBI652" s="61"/>
      <c r="EBJ652" s="104"/>
      <c r="EBK652" s="60"/>
      <c r="EBL652" s="61"/>
      <c r="EBM652" s="104"/>
      <c r="EBN652" s="60"/>
      <c r="EBO652" s="61"/>
      <c r="EBP652" s="104"/>
      <c r="EBQ652" s="60"/>
      <c r="EBR652" s="61"/>
      <c r="EBS652" s="104"/>
      <c r="EBT652" s="60"/>
      <c r="EBU652" s="61"/>
      <c r="EBV652" s="104"/>
      <c r="EBW652" s="60"/>
      <c r="EBX652" s="61"/>
      <c r="EBY652" s="104"/>
      <c r="EBZ652" s="60"/>
      <c r="ECA652" s="61"/>
      <c r="ECB652" s="104"/>
      <c r="ECC652" s="60"/>
      <c r="ECD652" s="61"/>
      <c r="ECE652" s="104"/>
      <c r="ECF652" s="60"/>
      <c r="ECG652" s="61"/>
      <c r="ECH652" s="104"/>
      <c r="ECI652" s="60"/>
      <c r="ECJ652" s="61"/>
      <c r="ECK652" s="104"/>
      <c r="ECL652" s="60"/>
      <c r="ECM652" s="61"/>
      <c r="ECN652" s="104"/>
      <c r="ECO652" s="60"/>
      <c r="ECP652" s="61"/>
      <c r="ECQ652" s="104"/>
      <c r="ECR652" s="60"/>
      <c r="ECS652" s="61"/>
      <c r="ECT652" s="104"/>
      <c r="ECU652" s="60"/>
      <c r="ECV652" s="61"/>
      <c r="ECW652" s="104"/>
      <c r="ECX652" s="60"/>
      <c r="ECY652" s="61"/>
      <c r="ECZ652" s="104"/>
      <c r="EDA652" s="60"/>
      <c r="EDB652" s="61"/>
      <c r="EDC652" s="104"/>
      <c r="EDD652" s="60"/>
      <c r="EDE652" s="61"/>
      <c r="EDF652" s="104"/>
      <c r="EDG652" s="60"/>
      <c r="EDH652" s="61"/>
      <c r="EDI652" s="104"/>
      <c r="EDJ652" s="60"/>
      <c r="EDK652" s="61"/>
      <c r="EDL652" s="104"/>
      <c r="EDM652" s="60"/>
      <c r="EDN652" s="61"/>
      <c r="EDO652" s="104"/>
      <c r="EDP652" s="60"/>
      <c r="EDQ652" s="61"/>
      <c r="EDR652" s="104"/>
      <c r="EDS652" s="60"/>
      <c r="EDT652" s="61"/>
      <c r="EDU652" s="104"/>
      <c r="EDV652" s="60"/>
      <c r="EDW652" s="61"/>
      <c r="EDX652" s="104"/>
      <c r="EDY652" s="60"/>
      <c r="EDZ652" s="61"/>
      <c r="EEA652" s="104"/>
      <c r="EEB652" s="60"/>
      <c r="EEC652" s="61"/>
      <c r="EED652" s="104"/>
      <c r="EEE652" s="60"/>
      <c r="EEF652" s="61"/>
      <c r="EEG652" s="104"/>
      <c r="EEH652" s="60"/>
      <c r="EEI652" s="61"/>
      <c r="EEJ652" s="104"/>
      <c r="EEK652" s="60"/>
      <c r="EEL652" s="61"/>
      <c r="EEM652" s="104"/>
      <c r="EEN652" s="60"/>
      <c r="EEO652" s="61"/>
      <c r="EEP652" s="104"/>
      <c r="EEQ652" s="60"/>
      <c r="EER652" s="61"/>
      <c r="EES652" s="104"/>
      <c r="EET652" s="60"/>
      <c r="EEU652" s="61"/>
      <c r="EEV652" s="104"/>
      <c r="EEW652" s="60"/>
      <c r="EEX652" s="61"/>
      <c r="EEY652" s="104"/>
      <c r="EEZ652" s="60"/>
      <c r="EFA652" s="61"/>
      <c r="EFB652" s="104"/>
      <c r="EFC652" s="60"/>
      <c r="EFD652" s="61"/>
      <c r="EFE652" s="104"/>
      <c r="EFF652" s="60"/>
      <c r="EFG652" s="61"/>
      <c r="EFH652" s="104"/>
      <c r="EFI652" s="60"/>
      <c r="EFJ652" s="61"/>
      <c r="EFK652" s="104"/>
      <c r="EFL652" s="60"/>
      <c r="EFM652" s="61"/>
      <c r="EFN652" s="104"/>
      <c r="EFO652" s="60"/>
      <c r="EFP652" s="61"/>
      <c r="EFQ652" s="104"/>
      <c r="EFR652" s="60"/>
      <c r="EFS652" s="61"/>
      <c r="EFT652" s="104"/>
      <c r="EFU652" s="60"/>
      <c r="EFV652" s="61"/>
      <c r="EFW652" s="104"/>
      <c r="EFX652" s="60"/>
      <c r="EFY652" s="61"/>
      <c r="EFZ652" s="104"/>
      <c r="EGA652" s="60"/>
      <c r="EGB652" s="61"/>
      <c r="EGC652" s="104"/>
      <c r="EGD652" s="60"/>
      <c r="EGE652" s="61"/>
      <c r="EGF652" s="104"/>
      <c r="EGG652" s="60"/>
      <c r="EGH652" s="61"/>
      <c r="EGI652" s="104"/>
      <c r="EGJ652" s="60"/>
      <c r="EGK652" s="61"/>
      <c r="EGL652" s="104"/>
      <c r="EGM652" s="60"/>
      <c r="EGN652" s="61"/>
      <c r="EGO652" s="104"/>
      <c r="EGP652" s="60"/>
      <c r="EGQ652" s="61"/>
      <c r="EGR652" s="104"/>
      <c r="EGS652" s="60"/>
      <c r="EGT652" s="61"/>
      <c r="EGU652" s="104"/>
      <c r="EGV652" s="60"/>
      <c r="EGW652" s="61"/>
      <c r="EGX652" s="104"/>
      <c r="EGY652" s="60"/>
      <c r="EGZ652" s="61"/>
      <c r="EHA652" s="104"/>
      <c r="EHB652" s="60"/>
      <c r="EHC652" s="61"/>
      <c r="EHD652" s="104"/>
      <c r="EHE652" s="60"/>
      <c r="EHF652" s="61"/>
      <c r="EHG652" s="104"/>
      <c r="EHH652" s="60"/>
      <c r="EHI652" s="61"/>
      <c r="EHJ652" s="104"/>
      <c r="EHK652" s="60"/>
      <c r="EHL652" s="61"/>
      <c r="EHM652" s="104"/>
      <c r="EHN652" s="60"/>
      <c r="EHO652" s="61"/>
      <c r="EHP652" s="104"/>
      <c r="EHQ652" s="60"/>
      <c r="EHR652" s="61"/>
      <c r="EHS652" s="104"/>
      <c r="EHT652" s="60"/>
      <c r="EHU652" s="61"/>
      <c r="EHV652" s="104"/>
      <c r="EHW652" s="60"/>
      <c r="EHX652" s="61"/>
      <c r="EHY652" s="104"/>
      <c r="EHZ652" s="60"/>
      <c r="EIA652" s="61"/>
      <c r="EIB652" s="104"/>
      <c r="EIC652" s="60"/>
      <c r="EID652" s="61"/>
      <c r="EIE652" s="104"/>
      <c r="EIF652" s="60"/>
      <c r="EIG652" s="61"/>
      <c r="EIH652" s="104"/>
      <c r="EII652" s="60"/>
      <c r="EIJ652" s="61"/>
      <c r="EIK652" s="104"/>
      <c r="EIL652" s="60"/>
      <c r="EIM652" s="61"/>
      <c r="EIN652" s="104"/>
      <c r="EIO652" s="60"/>
      <c r="EIP652" s="61"/>
      <c r="EIQ652" s="104"/>
      <c r="EIR652" s="60"/>
      <c r="EIS652" s="61"/>
      <c r="EIT652" s="104"/>
      <c r="EIU652" s="60"/>
      <c r="EIV652" s="61"/>
      <c r="EIW652" s="104"/>
      <c r="EIX652" s="60"/>
      <c r="EIY652" s="61"/>
      <c r="EIZ652" s="104"/>
      <c r="EJA652" s="60"/>
      <c r="EJB652" s="61"/>
      <c r="EJC652" s="104"/>
      <c r="EJD652" s="60"/>
      <c r="EJE652" s="61"/>
      <c r="EJF652" s="104"/>
      <c r="EJG652" s="60"/>
      <c r="EJH652" s="61"/>
      <c r="EJI652" s="104"/>
      <c r="EJJ652" s="60"/>
      <c r="EJK652" s="61"/>
      <c r="EJL652" s="104"/>
      <c r="EJM652" s="60"/>
      <c r="EJN652" s="61"/>
      <c r="EJO652" s="104"/>
      <c r="EJP652" s="60"/>
      <c r="EJQ652" s="61"/>
      <c r="EJR652" s="104"/>
      <c r="EJS652" s="60"/>
      <c r="EJT652" s="61"/>
      <c r="EJU652" s="104"/>
      <c r="EJV652" s="60"/>
      <c r="EJW652" s="61"/>
      <c r="EJX652" s="104"/>
      <c r="EJY652" s="60"/>
      <c r="EJZ652" s="61"/>
      <c r="EKA652" s="104"/>
      <c r="EKB652" s="60"/>
      <c r="EKC652" s="61"/>
      <c r="EKD652" s="104"/>
      <c r="EKE652" s="60"/>
      <c r="EKF652" s="61"/>
      <c r="EKG652" s="104"/>
      <c r="EKH652" s="60"/>
      <c r="EKI652" s="61"/>
      <c r="EKJ652" s="104"/>
      <c r="EKK652" s="60"/>
      <c r="EKL652" s="61"/>
      <c r="EKM652" s="104"/>
      <c r="EKN652" s="60"/>
      <c r="EKO652" s="61"/>
      <c r="EKP652" s="104"/>
      <c r="EKQ652" s="60"/>
      <c r="EKR652" s="61"/>
      <c r="EKS652" s="104"/>
      <c r="EKT652" s="60"/>
      <c r="EKU652" s="61"/>
      <c r="EKV652" s="104"/>
      <c r="EKW652" s="60"/>
      <c r="EKX652" s="61"/>
      <c r="EKY652" s="104"/>
      <c r="EKZ652" s="60"/>
      <c r="ELA652" s="61"/>
      <c r="ELB652" s="104"/>
      <c r="ELC652" s="60"/>
      <c r="ELD652" s="61"/>
      <c r="ELE652" s="104"/>
      <c r="ELF652" s="60"/>
      <c r="ELG652" s="61"/>
      <c r="ELH652" s="104"/>
      <c r="ELI652" s="60"/>
      <c r="ELJ652" s="61"/>
      <c r="ELK652" s="104"/>
      <c r="ELL652" s="60"/>
      <c r="ELM652" s="61"/>
      <c r="ELN652" s="104"/>
      <c r="ELO652" s="60"/>
      <c r="ELP652" s="61"/>
      <c r="ELQ652" s="104"/>
      <c r="ELR652" s="60"/>
      <c r="ELS652" s="61"/>
      <c r="ELT652" s="104"/>
      <c r="ELU652" s="60"/>
      <c r="ELV652" s="61"/>
      <c r="ELW652" s="104"/>
      <c r="ELX652" s="60"/>
      <c r="ELY652" s="61"/>
      <c r="ELZ652" s="104"/>
      <c r="EMA652" s="60"/>
      <c r="EMB652" s="61"/>
      <c r="EMC652" s="104"/>
      <c r="EMD652" s="60"/>
      <c r="EME652" s="61"/>
      <c r="EMF652" s="104"/>
      <c r="EMG652" s="60"/>
      <c r="EMH652" s="61"/>
      <c r="EMI652" s="104"/>
      <c r="EMJ652" s="60"/>
      <c r="EMK652" s="61"/>
      <c r="EML652" s="104"/>
      <c r="EMM652" s="60"/>
      <c r="EMN652" s="61"/>
      <c r="EMO652" s="104"/>
      <c r="EMP652" s="60"/>
      <c r="EMQ652" s="61"/>
      <c r="EMR652" s="104"/>
      <c r="EMS652" s="60"/>
      <c r="EMT652" s="61"/>
      <c r="EMU652" s="104"/>
      <c r="EMV652" s="60"/>
      <c r="EMW652" s="61"/>
      <c r="EMX652" s="104"/>
      <c r="EMY652" s="60"/>
      <c r="EMZ652" s="61"/>
      <c r="ENA652" s="104"/>
      <c r="ENB652" s="60"/>
      <c r="ENC652" s="61"/>
      <c r="END652" s="104"/>
      <c r="ENE652" s="60"/>
      <c r="ENF652" s="61"/>
      <c r="ENG652" s="104"/>
      <c r="ENH652" s="60"/>
      <c r="ENI652" s="61"/>
      <c r="ENJ652" s="104"/>
      <c r="ENK652" s="60"/>
      <c r="ENL652" s="61"/>
      <c r="ENM652" s="104"/>
      <c r="ENN652" s="60"/>
      <c r="ENO652" s="61"/>
      <c r="ENP652" s="104"/>
      <c r="ENQ652" s="60"/>
      <c r="ENR652" s="61"/>
      <c r="ENS652" s="104"/>
      <c r="ENT652" s="60"/>
      <c r="ENU652" s="61"/>
      <c r="ENV652" s="104"/>
      <c r="ENW652" s="60"/>
      <c r="ENX652" s="61"/>
      <c r="ENY652" s="104"/>
      <c r="ENZ652" s="60"/>
      <c r="EOA652" s="61"/>
      <c r="EOB652" s="104"/>
      <c r="EOC652" s="60"/>
      <c r="EOD652" s="61"/>
      <c r="EOE652" s="104"/>
      <c r="EOF652" s="60"/>
      <c r="EOG652" s="61"/>
      <c r="EOH652" s="104"/>
      <c r="EOI652" s="60"/>
      <c r="EOJ652" s="61"/>
      <c r="EOK652" s="104"/>
      <c r="EOL652" s="60"/>
      <c r="EOM652" s="61"/>
      <c r="EON652" s="104"/>
      <c r="EOO652" s="60"/>
      <c r="EOP652" s="61"/>
      <c r="EOQ652" s="104"/>
      <c r="EOR652" s="60"/>
      <c r="EOS652" s="61"/>
      <c r="EOT652" s="104"/>
      <c r="EOU652" s="60"/>
      <c r="EOV652" s="61"/>
      <c r="EOW652" s="104"/>
      <c r="EOX652" s="60"/>
      <c r="EOY652" s="61"/>
      <c r="EOZ652" s="104"/>
      <c r="EPA652" s="60"/>
      <c r="EPB652" s="61"/>
      <c r="EPC652" s="104"/>
      <c r="EPD652" s="60"/>
      <c r="EPE652" s="61"/>
      <c r="EPF652" s="104"/>
      <c r="EPG652" s="60"/>
      <c r="EPH652" s="61"/>
      <c r="EPI652" s="104"/>
      <c r="EPJ652" s="60"/>
      <c r="EPK652" s="61"/>
      <c r="EPL652" s="104"/>
      <c r="EPM652" s="60"/>
      <c r="EPN652" s="61"/>
      <c r="EPO652" s="104"/>
      <c r="EPP652" s="60"/>
      <c r="EPQ652" s="61"/>
      <c r="EPR652" s="104"/>
      <c r="EPS652" s="60"/>
      <c r="EPT652" s="61"/>
      <c r="EPU652" s="104"/>
      <c r="EPV652" s="60"/>
      <c r="EPW652" s="61"/>
      <c r="EPX652" s="104"/>
      <c r="EPY652" s="60"/>
      <c r="EPZ652" s="61"/>
      <c r="EQA652" s="104"/>
      <c r="EQB652" s="60"/>
      <c r="EQC652" s="61"/>
      <c r="EQD652" s="104"/>
      <c r="EQE652" s="60"/>
      <c r="EQF652" s="61"/>
      <c r="EQG652" s="104"/>
      <c r="EQH652" s="60"/>
      <c r="EQI652" s="61"/>
      <c r="EQJ652" s="104"/>
      <c r="EQK652" s="60"/>
      <c r="EQL652" s="61"/>
      <c r="EQM652" s="104"/>
      <c r="EQN652" s="60"/>
      <c r="EQO652" s="61"/>
      <c r="EQP652" s="104"/>
      <c r="EQQ652" s="60"/>
      <c r="EQR652" s="61"/>
      <c r="EQS652" s="104"/>
      <c r="EQT652" s="60"/>
      <c r="EQU652" s="61"/>
      <c r="EQV652" s="104"/>
      <c r="EQW652" s="60"/>
      <c r="EQX652" s="61"/>
      <c r="EQY652" s="104"/>
      <c r="EQZ652" s="60"/>
      <c r="ERA652" s="61"/>
      <c r="ERB652" s="104"/>
      <c r="ERC652" s="60"/>
      <c r="ERD652" s="61"/>
      <c r="ERE652" s="104"/>
      <c r="ERF652" s="60"/>
      <c r="ERG652" s="61"/>
      <c r="ERH652" s="104"/>
      <c r="ERI652" s="60"/>
      <c r="ERJ652" s="61"/>
      <c r="ERK652" s="104"/>
      <c r="ERL652" s="60"/>
      <c r="ERM652" s="61"/>
      <c r="ERN652" s="104"/>
      <c r="ERO652" s="60"/>
      <c r="ERP652" s="61"/>
      <c r="ERQ652" s="104"/>
      <c r="ERR652" s="60"/>
      <c r="ERS652" s="61"/>
      <c r="ERT652" s="104"/>
      <c r="ERU652" s="60"/>
      <c r="ERV652" s="61"/>
      <c r="ERW652" s="104"/>
      <c r="ERX652" s="60"/>
      <c r="ERY652" s="61"/>
      <c r="ERZ652" s="104"/>
      <c r="ESA652" s="60"/>
      <c r="ESB652" s="61"/>
      <c r="ESC652" s="104"/>
      <c r="ESD652" s="60"/>
      <c r="ESE652" s="61"/>
      <c r="ESF652" s="104"/>
      <c r="ESG652" s="60"/>
      <c r="ESH652" s="61"/>
      <c r="ESI652" s="104"/>
      <c r="ESJ652" s="60"/>
      <c r="ESK652" s="61"/>
      <c r="ESL652" s="104"/>
      <c r="ESM652" s="60"/>
      <c r="ESN652" s="61"/>
      <c r="ESO652" s="104"/>
      <c r="ESP652" s="60"/>
      <c r="ESQ652" s="61"/>
      <c r="ESR652" s="104"/>
      <c r="ESS652" s="60"/>
      <c r="EST652" s="61"/>
      <c r="ESU652" s="104"/>
      <c r="ESV652" s="60"/>
      <c r="ESW652" s="61"/>
      <c r="ESX652" s="104"/>
      <c r="ESY652" s="60"/>
      <c r="ESZ652" s="61"/>
      <c r="ETA652" s="104"/>
      <c r="ETB652" s="60"/>
      <c r="ETC652" s="61"/>
      <c r="ETD652" s="104"/>
      <c r="ETE652" s="60"/>
      <c r="ETF652" s="61"/>
      <c r="ETG652" s="104"/>
      <c r="ETH652" s="60"/>
      <c r="ETI652" s="61"/>
      <c r="ETJ652" s="104"/>
      <c r="ETK652" s="60"/>
      <c r="ETL652" s="61"/>
      <c r="ETM652" s="104"/>
      <c r="ETN652" s="60"/>
      <c r="ETO652" s="61"/>
      <c r="ETP652" s="104"/>
      <c r="ETQ652" s="60"/>
      <c r="ETR652" s="61"/>
      <c r="ETS652" s="104"/>
      <c r="ETT652" s="60"/>
      <c r="ETU652" s="61"/>
      <c r="ETV652" s="104"/>
      <c r="ETW652" s="60"/>
      <c r="ETX652" s="61"/>
      <c r="ETY652" s="104"/>
      <c r="ETZ652" s="60"/>
      <c r="EUA652" s="61"/>
      <c r="EUB652" s="104"/>
      <c r="EUC652" s="60"/>
      <c r="EUD652" s="61"/>
      <c r="EUE652" s="104"/>
      <c r="EUF652" s="60"/>
      <c r="EUG652" s="61"/>
      <c r="EUH652" s="104"/>
      <c r="EUI652" s="60"/>
      <c r="EUJ652" s="61"/>
      <c r="EUK652" s="104"/>
      <c r="EUL652" s="60"/>
      <c r="EUM652" s="61"/>
      <c r="EUN652" s="104"/>
      <c r="EUO652" s="60"/>
      <c r="EUP652" s="61"/>
      <c r="EUQ652" s="104"/>
      <c r="EUR652" s="60"/>
      <c r="EUS652" s="61"/>
      <c r="EUT652" s="104"/>
      <c r="EUU652" s="60"/>
      <c r="EUV652" s="61"/>
      <c r="EUW652" s="104"/>
      <c r="EUX652" s="60"/>
      <c r="EUY652" s="61"/>
      <c r="EUZ652" s="104"/>
      <c r="EVA652" s="60"/>
      <c r="EVB652" s="61"/>
      <c r="EVC652" s="104"/>
      <c r="EVD652" s="60"/>
      <c r="EVE652" s="61"/>
      <c r="EVF652" s="104"/>
      <c r="EVG652" s="60"/>
      <c r="EVH652" s="61"/>
      <c r="EVI652" s="104"/>
      <c r="EVJ652" s="60"/>
      <c r="EVK652" s="61"/>
      <c r="EVL652" s="104"/>
      <c r="EVM652" s="60"/>
      <c r="EVN652" s="61"/>
      <c r="EVO652" s="104"/>
      <c r="EVP652" s="60"/>
      <c r="EVQ652" s="61"/>
      <c r="EVR652" s="104"/>
      <c r="EVS652" s="60"/>
      <c r="EVT652" s="61"/>
      <c r="EVU652" s="104"/>
      <c r="EVV652" s="60"/>
      <c r="EVW652" s="61"/>
      <c r="EVX652" s="104"/>
      <c r="EVY652" s="60"/>
      <c r="EVZ652" s="61"/>
      <c r="EWA652" s="104"/>
      <c r="EWB652" s="60"/>
      <c r="EWC652" s="61"/>
      <c r="EWD652" s="104"/>
      <c r="EWE652" s="60"/>
      <c r="EWF652" s="61"/>
      <c r="EWG652" s="104"/>
      <c r="EWH652" s="60"/>
      <c r="EWI652" s="61"/>
      <c r="EWJ652" s="104"/>
      <c r="EWK652" s="60"/>
      <c r="EWL652" s="61"/>
      <c r="EWM652" s="104"/>
      <c r="EWN652" s="60"/>
      <c r="EWO652" s="61"/>
      <c r="EWP652" s="104"/>
      <c r="EWQ652" s="60"/>
      <c r="EWR652" s="61"/>
      <c r="EWS652" s="104"/>
      <c r="EWT652" s="60"/>
      <c r="EWU652" s="61"/>
      <c r="EWV652" s="104"/>
      <c r="EWW652" s="60"/>
      <c r="EWX652" s="61"/>
      <c r="EWY652" s="104"/>
      <c r="EWZ652" s="60"/>
      <c r="EXA652" s="61"/>
      <c r="EXB652" s="104"/>
      <c r="EXC652" s="60"/>
      <c r="EXD652" s="61"/>
      <c r="EXE652" s="104"/>
      <c r="EXF652" s="60"/>
      <c r="EXG652" s="61"/>
      <c r="EXH652" s="104"/>
      <c r="EXI652" s="60"/>
      <c r="EXJ652" s="61"/>
      <c r="EXK652" s="104"/>
      <c r="EXL652" s="60"/>
      <c r="EXM652" s="61"/>
      <c r="EXN652" s="104"/>
      <c r="EXO652" s="60"/>
      <c r="EXP652" s="61"/>
      <c r="EXQ652" s="104"/>
      <c r="EXR652" s="60"/>
      <c r="EXS652" s="61"/>
      <c r="EXT652" s="104"/>
      <c r="EXU652" s="60"/>
      <c r="EXV652" s="61"/>
      <c r="EXW652" s="104"/>
      <c r="EXX652" s="60"/>
      <c r="EXY652" s="61"/>
      <c r="EXZ652" s="104"/>
      <c r="EYA652" s="60"/>
      <c r="EYB652" s="61"/>
      <c r="EYC652" s="104"/>
      <c r="EYD652" s="60"/>
      <c r="EYE652" s="61"/>
      <c r="EYF652" s="104"/>
      <c r="EYG652" s="60"/>
      <c r="EYH652" s="61"/>
      <c r="EYI652" s="104"/>
      <c r="EYJ652" s="60"/>
      <c r="EYK652" s="61"/>
      <c r="EYL652" s="104"/>
      <c r="EYM652" s="60"/>
      <c r="EYN652" s="61"/>
      <c r="EYO652" s="104"/>
      <c r="EYP652" s="60"/>
      <c r="EYQ652" s="61"/>
      <c r="EYR652" s="104"/>
      <c r="EYS652" s="60"/>
      <c r="EYT652" s="61"/>
      <c r="EYU652" s="104"/>
      <c r="EYV652" s="60"/>
      <c r="EYW652" s="61"/>
      <c r="EYX652" s="104"/>
      <c r="EYY652" s="60"/>
      <c r="EYZ652" s="61"/>
      <c r="EZA652" s="104"/>
      <c r="EZB652" s="60"/>
      <c r="EZC652" s="61"/>
      <c r="EZD652" s="104"/>
      <c r="EZE652" s="60"/>
      <c r="EZF652" s="61"/>
      <c r="EZG652" s="104"/>
      <c r="EZH652" s="60"/>
      <c r="EZI652" s="61"/>
      <c r="EZJ652" s="104"/>
      <c r="EZK652" s="60"/>
      <c r="EZL652" s="61"/>
      <c r="EZM652" s="104"/>
      <c r="EZN652" s="60"/>
      <c r="EZO652" s="61"/>
      <c r="EZP652" s="104"/>
      <c r="EZQ652" s="60"/>
      <c r="EZR652" s="61"/>
      <c r="EZS652" s="104"/>
      <c r="EZT652" s="60"/>
      <c r="EZU652" s="61"/>
      <c r="EZV652" s="104"/>
      <c r="EZW652" s="60"/>
      <c r="EZX652" s="61"/>
      <c r="EZY652" s="104"/>
      <c r="EZZ652" s="60"/>
      <c r="FAA652" s="61"/>
      <c r="FAB652" s="104"/>
      <c r="FAC652" s="60"/>
      <c r="FAD652" s="61"/>
      <c r="FAE652" s="104"/>
      <c r="FAF652" s="60"/>
      <c r="FAG652" s="61"/>
      <c r="FAH652" s="104"/>
      <c r="FAI652" s="60"/>
      <c r="FAJ652" s="61"/>
      <c r="FAK652" s="104"/>
      <c r="FAL652" s="60"/>
      <c r="FAM652" s="61"/>
      <c r="FAN652" s="104"/>
      <c r="FAO652" s="60"/>
      <c r="FAP652" s="61"/>
      <c r="FAQ652" s="104"/>
      <c r="FAR652" s="60"/>
      <c r="FAS652" s="61"/>
      <c r="FAT652" s="104"/>
      <c r="FAU652" s="60"/>
      <c r="FAV652" s="61"/>
      <c r="FAW652" s="104"/>
      <c r="FAX652" s="60"/>
      <c r="FAY652" s="61"/>
      <c r="FAZ652" s="104"/>
      <c r="FBA652" s="60"/>
      <c r="FBB652" s="61"/>
      <c r="FBC652" s="104"/>
      <c r="FBD652" s="60"/>
      <c r="FBE652" s="61"/>
      <c r="FBF652" s="104"/>
      <c r="FBG652" s="60"/>
      <c r="FBH652" s="61"/>
      <c r="FBI652" s="104"/>
      <c r="FBJ652" s="60"/>
      <c r="FBK652" s="61"/>
      <c r="FBL652" s="104"/>
      <c r="FBM652" s="60"/>
      <c r="FBN652" s="61"/>
      <c r="FBO652" s="104"/>
      <c r="FBP652" s="60"/>
      <c r="FBQ652" s="61"/>
      <c r="FBR652" s="104"/>
      <c r="FBS652" s="60"/>
      <c r="FBT652" s="61"/>
      <c r="FBU652" s="104"/>
      <c r="FBV652" s="60"/>
      <c r="FBW652" s="61"/>
      <c r="FBX652" s="104"/>
      <c r="FBY652" s="60"/>
      <c r="FBZ652" s="61"/>
      <c r="FCA652" s="104"/>
      <c r="FCB652" s="60"/>
      <c r="FCC652" s="61"/>
      <c r="FCD652" s="104"/>
      <c r="FCE652" s="60"/>
      <c r="FCF652" s="61"/>
      <c r="FCG652" s="104"/>
      <c r="FCH652" s="60"/>
      <c r="FCI652" s="61"/>
      <c r="FCJ652" s="104"/>
      <c r="FCK652" s="60"/>
      <c r="FCL652" s="61"/>
      <c r="FCM652" s="104"/>
      <c r="FCN652" s="60"/>
      <c r="FCO652" s="61"/>
      <c r="FCP652" s="104"/>
      <c r="FCQ652" s="60"/>
      <c r="FCR652" s="61"/>
      <c r="FCS652" s="104"/>
      <c r="FCT652" s="60"/>
      <c r="FCU652" s="61"/>
      <c r="FCV652" s="104"/>
      <c r="FCW652" s="60"/>
      <c r="FCX652" s="61"/>
      <c r="FCY652" s="104"/>
      <c r="FCZ652" s="60"/>
      <c r="FDA652" s="61"/>
      <c r="FDB652" s="104"/>
      <c r="FDC652" s="60"/>
      <c r="FDD652" s="61"/>
      <c r="FDE652" s="104"/>
      <c r="FDF652" s="60"/>
      <c r="FDG652" s="61"/>
      <c r="FDH652" s="104"/>
      <c r="FDI652" s="60"/>
      <c r="FDJ652" s="61"/>
      <c r="FDK652" s="104"/>
      <c r="FDL652" s="60"/>
      <c r="FDM652" s="61"/>
      <c r="FDN652" s="104"/>
      <c r="FDO652" s="60"/>
      <c r="FDP652" s="61"/>
      <c r="FDQ652" s="104"/>
      <c r="FDR652" s="60"/>
      <c r="FDS652" s="61"/>
      <c r="FDT652" s="104"/>
      <c r="FDU652" s="60"/>
      <c r="FDV652" s="61"/>
      <c r="FDW652" s="104"/>
      <c r="FDX652" s="60"/>
      <c r="FDY652" s="61"/>
      <c r="FDZ652" s="104"/>
      <c r="FEA652" s="60"/>
      <c r="FEB652" s="61"/>
      <c r="FEC652" s="104"/>
      <c r="FED652" s="60"/>
      <c r="FEE652" s="61"/>
      <c r="FEF652" s="104"/>
      <c r="FEG652" s="60"/>
      <c r="FEH652" s="61"/>
      <c r="FEI652" s="104"/>
      <c r="FEJ652" s="60"/>
      <c r="FEK652" s="61"/>
      <c r="FEL652" s="104"/>
      <c r="FEM652" s="60"/>
      <c r="FEN652" s="61"/>
      <c r="FEO652" s="104"/>
      <c r="FEP652" s="60"/>
      <c r="FEQ652" s="61"/>
      <c r="FER652" s="104"/>
      <c r="FES652" s="60"/>
      <c r="FET652" s="61"/>
      <c r="FEU652" s="104"/>
      <c r="FEV652" s="60"/>
      <c r="FEW652" s="61"/>
      <c r="FEX652" s="104"/>
      <c r="FEY652" s="60"/>
      <c r="FEZ652" s="61"/>
      <c r="FFA652" s="104"/>
      <c r="FFB652" s="60"/>
      <c r="FFC652" s="61"/>
      <c r="FFD652" s="104"/>
      <c r="FFE652" s="60"/>
      <c r="FFF652" s="61"/>
      <c r="FFG652" s="104"/>
      <c r="FFH652" s="60"/>
      <c r="FFI652" s="61"/>
      <c r="FFJ652" s="104"/>
      <c r="FFK652" s="60"/>
      <c r="FFL652" s="61"/>
      <c r="FFM652" s="104"/>
      <c r="FFN652" s="60"/>
      <c r="FFO652" s="61"/>
      <c r="FFP652" s="104"/>
      <c r="FFQ652" s="60"/>
      <c r="FFR652" s="61"/>
      <c r="FFS652" s="104"/>
      <c r="FFT652" s="60"/>
      <c r="FFU652" s="61"/>
      <c r="FFV652" s="104"/>
      <c r="FFW652" s="60"/>
      <c r="FFX652" s="61"/>
      <c r="FFY652" s="104"/>
      <c r="FFZ652" s="60"/>
      <c r="FGA652" s="61"/>
      <c r="FGB652" s="104"/>
      <c r="FGC652" s="60"/>
      <c r="FGD652" s="61"/>
      <c r="FGE652" s="104"/>
      <c r="FGF652" s="60"/>
      <c r="FGG652" s="61"/>
      <c r="FGH652" s="104"/>
      <c r="FGI652" s="60"/>
      <c r="FGJ652" s="61"/>
      <c r="FGK652" s="104"/>
      <c r="FGL652" s="60"/>
      <c r="FGM652" s="61"/>
      <c r="FGN652" s="104"/>
      <c r="FGO652" s="60"/>
      <c r="FGP652" s="61"/>
      <c r="FGQ652" s="104"/>
      <c r="FGR652" s="60"/>
      <c r="FGS652" s="61"/>
      <c r="FGT652" s="104"/>
      <c r="FGU652" s="60"/>
      <c r="FGV652" s="61"/>
      <c r="FGW652" s="104"/>
      <c r="FGX652" s="60"/>
      <c r="FGY652" s="61"/>
      <c r="FGZ652" s="104"/>
      <c r="FHA652" s="60"/>
      <c r="FHB652" s="61"/>
      <c r="FHC652" s="104"/>
      <c r="FHD652" s="60"/>
      <c r="FHE652" s="61"/>
      <c r="FHF652" s="104"/>
      <c r="FHG652" s="60"/>
      <c r="FHH652" s="61"/>
      <c r="FHI652" s="104"/>
      <c r="FHJ652" s="60"/>
      <c r="FHK652" s="61"/>
      <c r="FHL652" s="104"/>
      <c r="FHM652" s="60"/>
      <c r="FHN652" s="61"/>
      <c r="FHO652" s="104"/>
      <c r="FHP652" s="60"/>
      <c r="FHQ652" s="61"/>
      <c r="FHR652" s="104"/>
      <c r="FHS652" s="60"/>
      <c r="FHT652" s="61"/>
      <c r="FHU652" s="104"/>
      <c r="FHV652" s="60"/>
      <c r="FHW652" s="61"/>
      <c r="FHX652" s="104"/>
      <c r="FHY652" s="60"/>
      <c r="FHZ652" s="61"/>
      <c r="FIA652" s="104"/>
      <c r="FIB652" s="60"/>
      <c r="FIC652" s="61"/>
      <c r="FID652" s="104"/>
      <c r="FIE652" s="60"/>
      <c r="FIF652" s="61"/>
      <c r="FIG652" s="104"/>
      <c r="FIH652" s="60"/>
      <c r="FII652" s="61"/>
      <c r="FIJ652" s="104"/>
      <c r="FIK652" s="60"/>
      <c r="FIL652" s="61"/>
      <c r="FIM652" s="104"/>
      <c r="FIN652" s="60"/>
      <c r="FIO652" s="61"/>
      <c r="FIP652" s="104"/>
      <c r="FIQ652" s="60"/>
      <c r="FIR652" s="61"/>
      <c r="FIS652" s="104"/>
      <c r="FIT652" s="60"/>
      <c r="FIU652" s="61"/>
      <c r="FIV652" s="104"/>
      <c r="FIW652" s="60"/>
      <c r="FIX652" s="61"/>
      <c r="FIY652" s="104"/>
      <c r="FIZ652" s="60"/>
      <c r="FJA652" s="61"/>
      <c r="FJB652" s="104"/>
      <c r="FJC652" s="60"/>
      <c r="FJD652" s="61"/>
      <c r="FJE652" s="104"/>
      <c r="FJF652" s="60"/>
      <c r="FJG652" s="61"/>
      <c r="FJH652" s="104"/>
      <c r="FJI652" s="60"/>
      <c r="FJJ652" s="61"/>
      <c r="FJK652" s="104"/>
      <c r="FJL652" s="60"/>
      <c r="FJM652" s="61"/>
      <c r="FJN652" s="104"/>
      <c r="FJO652" s="60"/>
      <c r="FJP652" s="61"/>
      <c r="FJQ652" s="104"/>
      <c r="FJR652" s="60"/>
      <c r="FJS652" s="61"/>
      <c r="FJT652" s="104"/>
      <c r="FJU652" s="60"/>
      <c r="FJV652" s="61"/>
      <c r="FJW652" s="104"/>
      <c r="FJX652" s="60"/>
      <c r="FJY652" s="61"/>
      <c r="FJZ652" s="104"/>
      <c r="FKA652" s="60"/>
      <c r="FKB652" s="61"/>
      <c r="FKC652" s="104"/>
      <c r="FKD652" s="60"/>
      <c r="FKE652" s="61"/>
      <c r="FKF652" s="104"/>
      <c r="FKG652" s="60"/>
      <c r="FKH652" s="61"/>
      <c r="FKI652" s="104"/>
      <c r="FKJ652" s="60"/>
      <c r="FKK652" s="61"/>
      <c r="FKL652" s="104"/>
      <c r="FKM652" s="60"/>
      <c r="FKN652" s="61"/>
      <c r="FKO652" s="104"/>
      <c r="FKP652" s="60"/>
      <c r="FKQ652" s="61"/>
      <c r="FKR652" s="104"/>
      <c r="FKS652" s="60"/>
      <c r="FKT652" s="61"/>
      <c r="FKU652" s="104"/>
      <c r="FKV652" s="60"/>
      <c r="FKW652" s="61"/>
      <c r="FKX652" s="104"/>
      <c r="FKY652" s="60"/>
      <c r="FKZ652" s="61"/>
      <c r="FLA652" s="104"/>
      <c r="FLB652" s="60"/>
      <c r="FLC652" s="61"/>
      <c r="FLD652" s="104"/>
      <c r="FLE652" s="60"/>
      <c r="FLF652" s="61"/>
      <c r="FLG652" s="104"/>
      <c r="FLH652" s="60"/>
      <c r="FLI652" s="61"/>
      <c r="FLJ652" s="104"/>
      <c r="FLK652" s="60"/>
      <c r="FLL652" s="61"/>
      <c r="FLM652" s="104"/>
      <c r="FLN652" s="60"/>
      <c r="FLO652" s="61"/>
      <c r="FLP652" s="104"/>
      <c r="FLQ652" s="60"/>
      <c r="FLR652" s="61"/>
      <c r="FLS652" s="104"/>
      <c r="FLT652" s="60"/>
      <c r="FLU652" s="61"/>
      <c r="FLV652" s="104"/>
      <c r="FLW652" s="60"/>
      <c r="FLX652" s="61"/>
      <c r="FLY652" s="104"/>
      <c r="FLZ652" s="60"/>
      <c r="FMA652" s="61"/>
      <c r="FMB652" s="104"/>
      <c r="FMC652" s="60"/>
      <c r="FMD652" s="61"/>
      <c r="FME652" s="104"/>
      <c r="FMF652" s="60"/>
      <c r="FMG652" s="61"/>
      <c r="FMH652" s="104"/>
      <c r="FMI652" s="60"/>
      <c r="FMJ652" s="61"/>
      <c r="FMK652" s="104"/>
      <c r="FML652" s="60"/>
      <c r="FMM652" s="61"/>
      <c r="FMN652" s="104"/>
      <c r="FMO652" s="60"/>
      <c r="FMP652" s="61"/>
      <c r="FMQ652" s="104"/>
      <c r="FMR652" s="60"/>
      <c r="FMS652" s="61"/>
      <c r="FMT652" s="104"/>
      <c r="FMU652" s="60"/>
      <c r="FMV652" s="61"/>
      <c r="FMW652" s="104"/>
      <c r="FMX652" s="60"/>
      <c r="FMY652" s="61"/>
      <c r="FMZ652" s="104"/>
      <c r="FNA652" s="60"/>
      <c r="FNB652" s="61"/>
      <c r="FNC652" s="104"/>
      <c r="FND652" s="60"/>
      <c r="FNE652" s="61"/>
      <c r="FNF652" s="104"/>
      <c r="FNG652" s="60"/>
      <c r="FNH652" s="61"/>
      <c r="FNI652" s="104"/>
      <c r="FNJ652" s="60"/>
      <c r="FNK652" s="61"/>
      <c r="FNL652" s="104"/>
      <c r="FNM652" s="60"/>
      <c r="FNN652" s="61"/>
      <c r="FNO652" s="104"/>
      <c r="FNP652" s="60"/>
      <c r="FNQ652" s="61"/>
      <c r="FNR652" s="104"/>
      <c r="FNS652" s="60"/>
      <c r="FNT652" s="61"/>
      <c r="FNU652" s="104"/>
      <c r="FNV652" s="60"/>
      <c r="FNW652" s="61"/>
      <c r="FNX652" s="104"/>
      <c r="FNY652" s="60"/>
      <c r="FNZ652" s="61"/>
      <c r="FOA652" s="104"/>
      <c r="FOB652" s="60"/>
      <c r="FOC652" s="61"/>
      <c r="FOD652" s="104"/>
      <c r="FOE652" s="60"/>
      <c r="FOF652" s="61"/>
      <c r="FOG652" s="104"/>
      <c r="FOH652" s="60"/>
      <c r="FOI652" s="61"/>
      <c r="FOJ652" s="104"/>
      <c r="FOK652" s="60"/>
      <c r="FOL652" s="61"/>
      <c r="FOM652" s="104"/>
      <c r="FON652" s="60"/>
      <c r="FOO652" s="61"/>
      <c r="FOP652" s="104"/>
      <c r="FOQ652" s="60"/>
      <c r="FOR652" s="61"/>
      <c r="FOS652" s="104"/>
      <c r="FOT652" s="60"/>
      <c r="FOU652" s="61"/>
      <c r="FOV652" s="104"/>
      <c r="FOW652" s="60"/>
      <c r="FOX652" s="61"/>
      <c r="FOY652" s="104"/>
      <c r="FOZ652" s="60"/>
      <c r="FPA652" s="61"/>
      <c r="FPB652" s="104"/>
      <c r="FPC652" s="60"/>
      <c r="FPD652" s="61"/>
      <c r="FPE652" s="104"/>
      <c r="FPF652" s="60"/>
      <c r="FPG652" s="61"/>
      <c r="FPH652" s="104"/>
      <c r="FPI652" s="60"/>
      <c r="FPJ652" s="61"/>
      <c r="FPK652" s="104"/>
      <c r="FPL652" s="60"/>
      <c r="FPM652" s="61"/>
      <c r="FPN652" s="104"/>
      <c r="FPO652" s="60"/>
      <c r="FPP652" s="61"/>
      <c r="FPQ652" s="104"/>
      <c r="FPR652" s="60"/>
      <c r="FPS652" s="61"/>
      <c r="FPT652" s="104"/>
      <c r="FPU652" s="60"/>
      <c r="FPV652" s="61"/>
      <c r="FPW652" s="104"/>
      <c r="FPX652" s="60"/>
      <c r="FPY652" s="61"/>
      <c r="FPZ652" s="104"/>
      <c r="FQA652" s="60"/>
      <c r="FQB652" s="61"/>
      <c r="FQC652" s="104"/>
      <c r="FQD652" s="60"/>
      <c r="FQE652" s="61"/>
      <c r="FQF652" s="104"/>
      <c r="FQG652" s="60"/>
      <c r="FQH652" s="61"/>
      <c r="FQI652" s="104"/>
      <c r="FQJ652" s="60"/>
      <c r="FQK652" s="61"/>
      <c r="FQL652" s="104"/>
      <c r="FQM652" s="60"/>
      <c r="FQN652" s="61"/>
      <c r="FQO652" s="104"/>
      <c r="FQP652" s="60"/>
      <c r="FQQ652" s="61"/>
      <c r="FQR652" s="104"/>
      <c r="FQS652" s="60"/>
      <c r="FQT652" s="61"/>
      <c r="FQU652" s="104"/>
      <c r="FQV652" s="60"/>
      <c r="FQW652" s="61"/>
      <c r="FQX652" s="104"/>
      <c r="FQY652" s="60"/>
      <c r="FQZ652" s="61"/>
      <c r="FRA652" s="104"/>
      <c r="FRB652" s="60"/>
      <c r="FRC652" s="61"/>
      <c r="FRD652" s="104"/>
      <c r="FRE652" s="60"/>
      <c r="FRF652" s="61"/>
      <c r="FRG652" s="104"/>
      <c r="FRH652" s="60"/>
      <c r="FRI652" s="61"/>
      <c r="FRJ652" s="104"/>
      <c r="FRK652" s="60"/>
      <c r="FRL652" s="61"/>
      <c r="FRM652" s="104"/>
      <c r="FRN652" s="60"/>
      <c r="FRO652" s="61"/>
      <c r="FRP652" s="104"/>
      <c r="FRQ652" s="60"/>
      <c r="FRR652" s="61"/>
      <c r="FRS652" s="104"/>
      <c r="FRT652" s="60"/>
      <c r="FRU652" s="61"/>
      <c r="FRV652" s="104"/>
      <c r="FRW652" s="60"/>
      <c r="FRX652" s="61"/>
      <c r="FRY652" s="104"/>
      <c r="FRZ652" s="60"/>
      <c r="FSA652" s="61"/>
      <c r="FSB652" s="104"/>
      <c r="FSC652" s="60"/>
      <c r="FSD652" s="61"/>
      <c r="FSE652" s="104"/>
      <c r="FSF652" s="60"/>
      <c r="FSG652" s="61"/>
      <c r="FSH652" s="104"/>
      <c r="FSI652" s="60"/>
      <c r="FSJ652" s="61"/>
      <c r="FSK652" s="104"/>
      <c r="FSL652" s="60"/>
      <c r="FSM652" s="61"/>
      <c r="FSN652" s="104"/>
      <c r="FSO652" s="60"/>
      <c r="FSP652" s="61"/>
      <c r="FSQ652" s="104"/>
      <c r="FSR652" s="60"/>
      <c r="FSS652" s="61"/>
      <c r="FST652" s="104"/>
      <c r="FSU652" s="60"/>
      <c r="FSV652" s="61"/>
      <c r="FSW652" s="104"/>
      <c r="FSX652" s="60"/>
      <c r="FSY652" s="61"/>
      <c r="FSZ652" s="104"/>
      <c r="FTA652" s="60"/>
      <c r="FTB652" s="61"/>
      <c r="FTC652" s="104"/>
      <c r="FTD652" s="60"/>
      <c r="FTE652" s="61"/>
      <c r="FTF652" s="104"/>
      <c r="FTG652" s="60"/>
      <c r="FTH652" s="61"/>
      <c r="FTI652" s="104"/>
      <c r="FTJ652" s="60"/>
      <c r="FTK652" s="61"/>
      <c r="FTL652" s="104"/>
      <c r="FTM652" s="60"/>
      <c r="FTN652" s="61"/>
      <c r="FTO652" s="104"/>
      <c r="FTP652" s="60"/>
      <c r="FTQ652" s="61"/>
      <c r="FTR652" s="104"/>
      <c r="FTS652" s="60"/>
      <c r="FTT652" s="61"/>
      <c r="FTU652" s="104"/>
      <c r="FTV652" s="60"/>
      <c r="FTW652" s="61"/>
      <c r="FTX652" s="104"/>
      <c r="FTY652" s="60"/>
      <c r="FTZ652" s="61"/>
      <c r="FUA652" s="104"/>
      <c r="FUB652" s="60"/>
      <c r="FUC652" s="61"/>
      <c r="FUD652" s="104"/>
      <c r="FUE652" s="60"/>
      <c r="FUF652" s="61"/>
      <c r="FUG652" s="104"/>
      <c r="FUH652" s="60"/>
      <c r="FUI652" s="61"/>
      <c r="FUJ652" s="104"/>
      <c r="FUK652" s="60"/>
      <c r="FUL652" s="61"/>
      <c r="FUM652" s="104"/>
      <c r="FUN652" s="60"/>
      <c r="FUO652" s="61"/>
      <c r="FUP652" s="104"/>
      <c r="FUQ652" s="60"/>
      <c r="FUR652" s="61"/>
      <c r="FUS652" s="104"/>
      <c r="FUT652" s="60"/>
      <c r="FUU652" s="61"/>
      <c r="FUV652" s="104"/>
      <c r="FUW652" s="60"/>
      <c r="FUX652" s="61"/>
      <c r="FUY652" s="104"/>
      <c r="FUZ652" s="60"/>
      <c r="FVA652" s="61"/>
      <c r="FVB652" s="104"/>
      <c r="FVC652" s="60"/>
      <c r="FVD652" s="61"/>
      <c r="FVE652" s="104"/>
      <c r="FVF652" s="60"/>
      <c r="FVG652" s="61"/>
      <c r="FVH652" s="104"/>
      <c r="FVI652" s="60"/>
      <c r="FVJ652" s="61"/>
      <c r="FVK652" s="104"/>
      <c r="FVL652" s="60"/>
      <c r="FVM652" s="61"/>
      <c r="FVN652" s="104"/>
      <c r="FVO652" s="60"/>
      <c r="FVP652" s="61"/>
      <c r="FVQ652" s="104"/>
      <c r="FVR652" s="60"/>
      <c r="FVS652" s="61"/>
      <c r="FVT652" s="104"/>
      <c r="FVU652" s="60"/>
      <c r="FVV652" s="61"/>
      <c r="FVW652" s="104"/>
      <c r="FVX652" s="60"/>
      <c r="FVY652" s="61"/>
      <c r="FVZ652" s="104"/>
      <c r="FWA652" s="60"/>
      <c r="FWB652" s="61"/>
      <c r="FWC652" s="104"/>
      <c r="FWD652" s="60"/>
      <c r="FWE652" s="61"/>
      <c r="FWF652" s="104"/>
      <c r="FWG652" s="60"/>
      <c r="FWH652" s="61"/>
      <c r="FWI652" s="104"/>
      <c r="FWJ652" s="60"/>
      <c r="FWK652" s="61"/>
      <c r="FWL652" s="104"/>
      <c r="FWM652" s="60"/>
      <c r="FWN652" s="61"/>
      <c r="FWO652" s="104"/>
      <c r="FWP652" s="60"/>
      <c r="FWQ652" s="61"/>
      <c r="FWR652" s="104"/>
      <c r="FWS652" s="60"/>
      <c r="FWT652" s="61"/>
      <c r="FWU652" s="104"/>
      <c r="FWV652" s="60"/>
      <c r="FWW652" s="61"/>
      <c r="FWX652" s="104"/>
      <c r="FWY652" s="60"/>
      <c r="FWZ652" s="61"/>
      <c r="FXA652" s="104"/>
      <c r="FXB652" s="60"/>
      <c r="FXC652" s="61"/>
      <c r="FXD652" s="104"/>
      <c r="FXE652" s="60"/>
      <c r="FXF652" s="61"/>
      <c r="FXG652" s="104"/>
      <c r="FXH652" s="60"/>
      <c r="FXI652" s="61"/>
      <c r="FXJ652" s="104"/>
      <c r="FXK652" s="60"/>
      <c r="FXL652" s="61"/>
      <c r="FXM652" s="104"/>
      <c r="FXN652" s="60"/>
      <c r="FXO652" s="61"/>
      <c r="FXP652" s="104"/>
      <c r="FXQ652" s="60"/>
      <c r="FXR652" s="61"/>
      <c r="FXS652" s="104"/>
      <c r="FXT652" s="60"/>
      <c r="FXU652" s="61"/>
      <c r="FXV652" s="104"/>
      <c r="FXW652" s="60"/>
      <c r="FXX652" s="61"/>
      <c r="FXY652" s="104"/>
      <c r="FXZ652" s="60"/>
      <c r="FYA652" s="61"/>
      <c r="FYB652" s="104"/>
      <c r="FYC652" s="60"/>
      <c r="FYD652" s="61"/>
      <c r="FYE652" s="104"/>
      <c r="FYF652" s="60"/>
      <c r="FYG652" s="61"/>
      <c r="FYH652" s="104"/>
      <c r="FYI652" s="60"/>
      <c r="FYJ652" s="61"/>
      <c r="FYK652" s="104"/>
      <c r="FYL652" s="60"/>
      <c r="FYM652" s="61"/>
      <c r="FYN652" s="104"/>
      <c r="FYO652" s="60"/>
      <c r="FYP652" s="61"/>
      <c r="FYQ652" s="104"/>
      <c r="FYR652" s="60"/>
      <c r="FYS652" s="61"/>
      <c r="FYT652" s="104"/>
      <c r="FYU652" s="60"/>
      <c r="FYV652" s="61"/>
      <c r="FYW652" s="104"/>
      <c r="FYX652" s="60"/>
      <c r="FYY652" s="61"/>
      <c r="FYZ652" s="104"/>
      <c r="FZA652" s="60"/>
      <c r="FZB652" s="61"/>
      <c r="FZC652" s="104"/>
      <c r="FZD652" s="60"/>
      <c r="FZE652" s="61"/>
      <c r="FZF652" s="104"/>
      <c r="FZG652" s="60"/>
      <c r="FZH652" s="61"/>
      <c r="FZI652" s="104"/>
      <c r="FZJ652" s="60"/>
      <c r="FZK652" s="61"/>
      <c r="FZL652" s="104"/>
      <c r="FZM652" s="60"/>
      <c r="FZN652" s="61"/>
      <c r="FZO652" s="104"/>
      <c r="FZP652" s="60"/>
      <c r="FZQ652" s="61"/>
      <c r="FZR652" s="104"/>
      <c r="FZS652" s="60"/>
      <c r="FZT652" s="61"/>
      <c r="FZU652" s="104"/>
      <c r="FZV652" s="60"/>
      <c r="FZW652" s="61"/>
      <c r="FZX652" s="104"/>
      <c r="FZY652" s="60"/>
      <c r="FZZ652" s="61"/>
      <c r="GAA652" s="104"/>
      <c r="GAB652" s="60"/>
      <c r="GAC652" s="61"/>
      <c r="GAD652" s="104"/>
      <c r="GAE652" s="60"/>
      <c r="GAF652" s="61"/>
      <c r="GAG652" s="104"/>
      <c r="GAH652" s="60"/>
      <c r="GAI652" s="61"/>
      <c r="GAJ652" s="104"/>
      <c r="GAK652" s="60"/>
      <c r="GAL652" s="61"/>
      <c r="GAM652" s="104"/>
      <c r="GAN652" s="60"/>
      <c r="GAO652" s="61"/>
      <c r="GAP652" s="104"/>
      <c r="GAQ652" s="60"/>
      <c r="GAR652" s="61"/>
      <c r="GAS652" s="104"/>
      <c r="GAT652" s="60"/>
      <c r="GAU652" s="61"/>
      <c r="GAV652" s="104"/>
      <c r="GAW652" s="60"/>
      <c r="GAX652" s="61"/>
      <c r="GAY652" s="104"/>
      <c r="GAZ652" s="60"/>
      <c r="GBA652" s="61"/>
      <c r="GBB652" s="104"/>
      <c r="GBC652" s="60"/>
      <c r="GBD652" s="61"/>
      <c r="GBE652" s="104"/>
      <c r="GBF652" s="60"/>
      <c r="GBG652" s="61"/>
      <c r="GBH652" s="104"/>
      <c r="GBI652" s="60"/>
      <c r="GBJ652" s="61"/>
      <c r="GBK652" s="104"/>
      <c r="GBL652" s="60"/>
      <c r="GBM652" s="61"/>
      <c r="GBN652" s="104"/>
      <c r="GBO652" s="60"/>
      <c r="GBP652" s="61"/>
      <c r="GBQ652" s="104"/>
      <c r="GBR652" s="60"/>
      <c r="GBS652" s="61"/>
      <c r="GBT652" s="104"/>
      <c r="GBU652" s="60"/>
      <c r="GBV652" s="61"/>
      <c r="GBW652" s="104"/>
      <c r="GBX652" s="60"/>
      <c r="GBY652" s="61"/>
      <c r="GBZ652" s="104"/>
      <c r="GCA652" s="60"/>
      <c r="GCB652" s="61"/>
      <c r="GCC652" s="104"/>
      <c r="GCD652" s="60"/>
      <c r="GCE652" s="61"/>
      <c r="GCF652" s="104"/>
      <c r="GCG652" s="60"/>
      <c r="GCH652" s="61"/>
      <c r="GCI652" s="104"/>
      <c r="GCJ652" s="60"/>
      <c r="GCK652" s="61"/>
      <c r="GCL652" s="104"/>
      <c r="GCM652" s="60"/>
      <c r="GCN652" s="61"/>
      <c r="GCO652" s="104"/>
      <c r="GCP652" s="60"/>
      <c r="GCQ652" s="61"/>
      <c r="GCR652" s="104"/>
      <c r="GCS652" s="60"/>
      <c r="GCT652" s="61"/>
      <c r="GCU652" s="104"/>
      <c r="GCV652" s="60"/>
      <c r="GCW652" s="61"/>
      <c r="GCX652" s="104"/>
      <c r="GCY652" s="60"/>
      <c r="GCZ652" s="61"/>
      <c r="GDA652" s="104"/>
      <c r="GDB652" s="60"/>
      <c r="GDC652" s="61"/>
      <c r="GDD652" s="104"/>
      <c r="GDE652" s="60"/>
      <c r="GDF652" s="61"/>
      <c r="GDG652" s="104"/>
      <c r="GDH652" s="60"/>
      <c r="GDI652" s="61"/>
      <c r="GDJ652" s="104"/>
      <c r="GDK652" s="60"/>
      <c r="GDL652" s="61"/>
      <c r="GDM652" s="104"/>
      <c r="GDN652" s="60"/>
      <c r="GDO652" s="61"/>
      <c r="GDP652" s="104"/>
      <c r="GDQ652" s="60"/>
      <c r="GDR652" s="61"/>
      <c r="GDS652" s="104"/>
      <c r="GDT652" s="60"/>
      <c r="GDU652" s="61"/>
      <c r="GDV652" s="104"/>
      <c r="GDW652" s="60"/>
      <c r="GDX652" s="61"/>
      <c r="GDY652" s="104"/>
      <c r="GDZ652" s="60"/>
      <c r="GEA652" s="61"/>
      <c r="GEB652" s="104"/>
      <c r="GEC652" s="60"/>
      <c r="GED652" s="61"/>
      <c r="GEE652" s="104"/>
      <c r="GEF652" s="60"/>
      <c r="GEG652" s="61"/>
      <c r="GEH652" s="104"/>
      <c r="GEI652" s="60"/>
      <c r="GEJ652" s="61"/>
      <c r="GEK652" s="104"/>
      <c r="GEL652" s="60"/>
      <c r="GEM652" s="61"/>
      <c r="GEN652" s="104"/>
      <c r="GEO652" s="60"/>
      <c r="GEP652" s="61"/>
      <c r="GEQ652" s="104"/>
      <c r="GER652" s="60"/>
      <c r="GES652" s="61"/>
      <c r="GET652" s="104"/>
      <c r="GEU652" s="60"/>
      <c r="GEV652" s="61"/>
      <c r="GEW652" s="104"/>
      <c r="GEX652" s="60"/>
      <c r="GEY652" s="61"/>
      <c r="GEZ652" s="104"/>
      <c r="GFA652" s="60"/>
      <c r="GFB652" s="61"/>
      <c r="GFC652" s="104"/>
      <c r="GFD652" s="60"/>
      <c r="GFE652" s="61"/>
      <c r="GFF652" s="104"/>
      <c r="GFG652" s="60"/>
      <c r="GFH652" s="61"/>
      <c r="GFI652" s="104"/>
      <c r="GFJ652" s="60"/>
      <c r="GFK652" s="61"/>
      <c r="GFL652" s="104"/>
      <c r="GFM652" s="60"/>
      <c r="GFN652" s="61"/>
      <c r="GFO652" s="104"/>
      <c r="GFP652" s="60"/>
      <c r="GFQ652" s="61"/>
      <c r="GFR652" s="104"/>
      <c r="GFS652" s="60"/>
      <c r="GFT652" s="61"/>
      <c r="GFU652" s="104"/>
      <c r="GFV652" s="60"/>
      <c r="GFW652" s="61"/>
      <c r="GFX652" s="104"/>
      <c r="GFY652" s="60"/>
      <c r="GFZ652" s="61"/>
      <c r="GGA652" s="104"/>
      <c r="GGB652" s="60"/>
      <c r="GGC652" s="61"/>
      <c r="GGD652" s="104"/>
      <c r="GGE652" s="60"/>
      <c r="GGF652" s="61"/>
      <c r="GGG652" s="104"/>
      <c r="GGH652" s="60"/>
      <c r="GGI652" s="61"/>
      <c r="GGJ652" s="104"/>
      <c r="GGK652" s="60"/>
      <c r="GGL652" s="61"/>
      <c r="GGM652" s="104"/>
      <c r="GGN652" s="60"/>
      <c r="GGO652" s="61"/>
      <c r="GGP652" s="104"/>
      <c r="GGQ652" s="60"/>
      <c r="GGR652" s="61"/>
      <c r="GGS652" s="104"/>
      <c r="GGT652" s="60"/>
      <c r="GGU652" s="61"/>
      <c r="GGV652" s="104"/>
      <c r="GGW652" s="60"/>
      <c r="GGX652" s="61"/>
      <c r="GGY652" s="104"/>
      <c r="GGZ652" s="60"/>
      <c r="GHA652" s="61"/>
      <c r="GHB652" s="104"/>
      <c r="GHC652" s="60"/>
      <c r="GHD652" s="61"/>
      <c r="GHE652" s="104"/>
      <c r="GHF652" s="60"/>
      <c r="GHG652" s="61"/>
      <c r="GHH652" s="104"/>
      <c r="GHI652" s="60"/>
      <c r="GHJ652" s="61"/>
      <c r="GHK652" s="104"/>
      <c r="GHL652" s="60"/>
      <c r="GHM652" s="61"/>
      <c r="GHN652" s="104"/>
      <c r="GHO652" s="60"/>
      <c r="GHP652" s="61"/>
      <c r="GHQ652" s="104"/>
      <c r="GHR652" s="60"/>
      <c r="GHS652" s="61"/>
      <c r="GHT652" s="104"/>
      <c r="GHU652" s="60"/>
      <c r="GHV652" s="61"/>
      <c r="GHW652" s="104"/>
      <c r="GHX652" s="60"/>
      <c r="GHY652" s="61"/>
      <c r="GHZ652" s="104"/>
      <c r="GIA652" s="60"/>
      <c r="GIB652" s="61"/>
      <c r="GIC652" s="104"/>
      <c r="GID652" s="60"/>
      <c r="GIE652" s="61"/>
      <c r="GIF652" s="104"/>
      <c r="GIG652" s="60"/>
      <c r="GIH652" s="61"/>
      <c r="GII652" s="104"/>
      <c r="GIJ652" s="60"/>
      <c r="GIK652" s="61"/>
      <c r="GIL652" s="104"/>
      <c r="GIM652" s="60"/>
      <c r="GIN652" s="61"/>
      <c r="GIO652" s="104"/>
      <c r="GIP652" s="60"/>
      <c r="GIQ652" s="61"/>
      <c r="GIR652" s="104"/>
      <c r="GIS652" s="60"/>
      <c r="GIT652" s="61"/>
      <c r="GIU652" s="104"/>
      <c r="GIV652" s="60"/>
      <c r="GIW652" s="61"/>
      <c r="GIX652" s="104"/>
      <c r="GIY652" s="60"/>
      <c r="GIZ652" s="61"/>
      <c r="GJA652" s="104"/>
      <c r="GJB652" s="60"/>
      <c r="GJC652" s="61"/>
      <c r="GJD652" s="104"/>
      <c r="GJE652" s="60"/>
      <c r="GJF652" s="61"/>
      <c r="GJG652" s="104"/>
      <c r="GJH652" s="60"/>
      <c r="GJI652" s="61"/>
      <c r="GJJ652" s="104"/>
      <c r="GJK652" s="60"/>
      <c r="GJL652" s="61"/>
      <c r="GJM652" s="104"/>
      <c r="GJN652" s="60"/>
      <c r="GJO652" s="61"/>
      <c r="GJP652" s="104"/>
      <c r="GJQ652" s="60"/>
      <c r="GJR652" s="61"/>
      <c r="GJS652" s="104"/>
      <c r="GJT652" s="60"/>
      <c r="GJU652" s="61"/>
      <c r="GJV652" s="104"/>
      <c r="GJW652" s="60"/>
      <c r="GJX652" s="61"/>
      <c r="GJY652" s="104"/>
      <c r="GJZ652" s="60"/>
      <c r="GKA652" s="61"/>
      <c r="GKB652" s="104"/>
      <c r="GKC652" s="60"/>
      <c r="GKD652" s="61"/>
      <c r="GKE652" s="104"/>
      <c r="GKF652" s="60"/>
      <c r="GKG652" s="61"/>
      <c r="GKH652" s="104"/>
      <c r="GKI652" s="60"/>
      <c r="GKJ652" s="61"/>
      <c r="GKK652" s="104"/>
      <c r="GKL652" s="60"/>
      <c r="GKM652" s="61"/>
      <c r="GKN652" s="104"/>
      <c r="GKO652" s="60"/>
      <c r="GKP652" s="61"/>
      <c r="GKQ652" s="104"/>
      <c r="GKR652" s="60"/>
      <c r="GKS652" s="61"/>
      <c r="GKT652" s="104"/>
      <c r="GKU652" s="60"/>
      <c r="GKV652" s="61"/>
      <c r="GKW652" s="104"/>
      <c r="GKX652" s="60"/>
      <c r="GKY652" s="61"/>
      <c r="GKZ652" s="104"/>
      <c r="GLA652" s="60"/>
      <c r="GLB652" s="61"/>
      <c r="GLC652" s="104"/>
      <c r="GLD652" s="60"/>
      <c r="GLE652" s="61"/>
      <c r="GLF652" s="104"/>
      <c r="GLG652" s="60"/>
      <c r="GLH652" s="61"/>
      <c r="GLI652" s="104"/>
      <c r="GLJ652" s="60"/>
      <c r="GLK652" s="61"/>
      <c r="GLL652" s="104"/>
      <c r="GLM652" s="60"/>
      <c r="GLN652" s="61"/>
      <c r="GLO652" s="104"/>
      <c r="GLP652" s="60"/>
      <c r="GLQ652" s="61"/>
      <c r="GLR652" s="104"/>
      <c r="GLS652" s="60"/>
      <c r="GLT652" s="61"/>
      <c r="GLU652" s="104"/>
      <c r="GLV652" s="60"/>
      <c r="GLW652" s="61"/>
      <c r="GLX652" s="104"/>
      <c r="GLY652" s="60"/>
      <c r="GLZ652" s="61"/>
      <c r="GMA652" s="104"/>
      <c r="GMB652" s="60"/>
      <c r="GMC652" s="61"/>
      <c r="GMD652" s="104"/>
      <c r="GME652" s="60"/>
      <c r="GMF652" s="61"/>
      <c r="GMG652" s="104"/>
      <c r="GMH652" s="60"/>
      <c r="GMI652" s="61"/>
      <c r="GMJ652" s="104"/>
      <c r="GMK652" s="60"/>
      <c r="GML652" s="61"/>
      <c r="GMM652" s="104"/>
      <c r="GMN652" s="60"/>
      <c r="GMO652" s="61"/>
      <c r="GMP652" s="104"/>
      <c r="GMQ652" s="60"/>
      <c r="GMR652" s="61"/>
      <c r="GMS652" s="104"/>
      <c r="GMT652" s="60"/>
      <c r="GMU652" s="61"/>
      <c r="GMV652" s="104"/>
      <c r="GMW652" s="60"/>
      <c r="GMX652" s="61"/>
      <c r="GMY652" s="104"/>
      <c r="GMZ652" s="60"/>
      <c r="GNA652" s="61"/>
      <c r="GNB652" s="104"/>
      <c r="GNC652" s="60"/>
      <c r="GND652" s="61"/>
      <c r="GNE652" s="104"/>
      <c r="GNF652" s="60"/>
      <c r="GNG652" s="61"/>
      <c r="GNH652" s="104"/>
      <c r="GNI652" s="60"/>
      <c r="GNJ652" s="61"/>
      <c r="GNK652" s="104"/>
      <c r="GNL652" s="60"/>
      <c r="GNM652" s="61"/>
      <c r="GNN652" s="104"/>
      <c r="GNO652" s="60"/>
      <c r="GNP652" s="61"/>
      <c r="GNQ652" s="104"/>
      <c r="GNR652" s="60"/>
      <c r="GNS652" s="61"/>
      <c r="GNT652" s="104"/>
      <c r="GNU652" s="60"/>
      <c r="GNV652" s="61"/>
      <c r="GNW652" s="104"/>
      <c r="GNX652" s="60"/>
      <c r="GNY652" s="61"/>
      <c r="GNZ652" s="104"/>
      <c r="GOA652" s="60"/>
      <c r="GOB652" s="61"/>
      <c r="GOC652" s="104"/>
      <c r="GOD652" s="60"/>
      <c r="GOE652" s="61"/>
      <c r="GOF652" s="104"/>
      <c r="GOG652" s="60"/>
      <c r="GOH652" s="61"/>
      <c r="GOI652" s="104"/>
      <c r="GOJ652" s="60"/>
      <c r="GOK652" s="61"/>
      <c r="GOL652" s="104"/>
      <c r="GOM652" s="60"/>
      <c r="GON652" s="61"/>
      <c r="GOO652" s="104"/>
      <c r="GOP652" s="60"/>
      <c r="GOQ652" s="61"/>
      <c r="GOR652" s="104"/>
      <c r="GOS652" s="60"/>
      <c r="GOT652" s="61"/>
      <c r="GOU652" s="104"/>
      <c r="GOV652" s="60"/>
      <c r="GOW652" s="61"/>
      <c r="GOX652" s="104"/>
      <c r="GOY652" s="60"/>
      <c r="GOZ652" s="61"/>
      <c r="GPA652" s="104"/>
      <c r="GPB652" s="60"/>
      <c r="GPC652" s="61"/>
      <c r="GPD652" s="104"/>
      <c r="GPE652" s="60"/>
      <c r="GPF652" s="61"/>
      <c r="GPG652" s="104"/>
      <c r="GPH652" s="60"/>
      <c r="GPI652" s="61"/>
      <c r="GPJ652" s="104"/>
      <c r="GPK652" s="60"/>
      <c r="GPL652" s="61"/>
      <c r="GPM652" s="104"/>
      <c r="GPN652" s="60"/>
      <c r="GPO652" s="61"/>
      <c r="GPP652" s="104"/>
      <c r="GPQ652" s="60"/>
      <c r="GPR652" s="61"/>
      <c r="GPS652" s="104"/>
      <c r="GPT652" s="60"/>
      <c r="GPU652" s="61"/>
      <c r="GPV652" s="104"/>
      <c r="GPW652" s="60"/>
      <c r="GPX652" s="61"/>
      <c r="GPY652" s="104"/>
      <c r="GPZ652" s="60"/>
      <c r="GQA652" s="61"/>
      <c r="GQB652" s="104"/>
      <c r="GQC652" s="60"/>
      <c r="GQD652" s="61"/>
      <c r="GQE652" s="104"/>
      <c r="GQF652" s="60"/>
      <c r="GQG652" s="61"/>
      <c r="GQH652" s="104"/>
      <c r="GQI652" s="60"/>
      <c r="GQJ652" s="61"/>
      <c r="GQK652" s="104"/>
      <c r="GQL652" s="60"/>
      <c r="GQM652" s="61"/>
      <c r="GQN652" s="104"/>
      <c r="GQO652" s="60"/>
      <c r="GQP652" s="61"/>
      <c r="GQQ652" s="104"/>
      <c r="GQR652" s="60"/>
      <c r="GQS652" s="61"/>
      <c r="GQT652" s="104"/>
      <c r="GQU652" s="60"/>
      <c r="GQV652" s="61"/>
      <c r="GQW652" s="104"/>
      <c r="GQX652" s="60"/>
      <c r="GQY652" s="61"/>
      <c r="GQZ652" s="104"/>
      <c r="GRA652" s="60"/>
      <c r="GRB652" s="61"/>
      <c r="GRC652" s="104"/>
      <c r="GRD652" s="60"/>
      <c r="GRE652" s="61"/>
      <c r="GRF652" s="104"/>
      <c r="GRG652" s="60"/>
      <c r="GRH652" s="61"/>
      <c r="GRI652" s="104"/>
      <c r="GRJ652" s="60"/>
      <c r="GRK652" s="61"/>
      <c r="GRL652" s="104"/>
      <c r="GRM652" s="60"/>
      <c r="GRN652" s="61"/>
      <c r="GRO652" s="104"/>
      <c r="GRP652" s="60"/>
      <c r="GRQ652" s="61"/>
      <c r="GRR652" s="104"/>
      <c r="GRS652" s="60"/>
      <c r="GRT652" s="61"/>
      <c r="GRU652" s="104"/>
      <c r="GRV652" s="60"/>
      <c r="GRW652" s="61"/>
      <c r="GRX652" s="104"/>
      <c r="GRY652" s="60"/>
      <c r="GRZ652" s="61"/>
      <c r="GSA652" s="104"/>
      <c r="GSB652" s="60"/>
      <c r="GSC652" s="61"/>
      <c r="GSD652" s="104"/>
      <c r="GSE652" s="60"/>
      <c r="GSF652" s="61"/>
      <c r="GSG652" s="104"/>
      <c r="GSH652" s="60"/>
      <c r="GSI652" s="61"/>
      <c r="GSJ652" s="104"/>
      <c r="GSK652" s="60"/>
      <c r="GSL652" s="61"/>
      <c r="GSM652" s="104"/>
      <c r="GSN652" s="60"/>
      <c r="GSO652" s="61"/>
      <c r="GSP652" s="104"/>
      <c r="GSQ652" s="60"/>
      <c r="GSR652" s="61"/>
      <c r="GSS652" s="104"/>
      <c r="GST652" s="60"/>
      <c r="GSU652" s="61"/>
      <c r="GSV652" s="104"/>
      <c r="GSW652" s="60"/>
      <c r="GSX652" s="61"/>
      <c r="GSY652" s="104"/>
      <c r="GSZ652" s="60"/>
      <c r="GTA652" s="61"/>
      <c r="GTB652" s="104"/>
      <c r="GTC652" s="60"/>
      <c r="GTD652" s="61"/>
      <c r="GTE652" s="104"/>
      <c r="GTF652" s="60"/>
      <c r="GTG652" s="61"/>
      <c r="GTH652" s="104"/>
      <c r="GTI652" s="60"/>
      <c r="GTJ652" s="61"/>
      <c r="GTK652" s="104"/>
      <c r="GTL652" s="60"/>
      <c r="GTM652" s="61"/>
      <c r="GTN652" s="104"/>
      <c r="GTO652" s="60"/>
      <c r="GTP652" s="61"/>
      <c r="GTQ652" s="104"/>
      <c r="GTR652" s="60"/>
      <c r="GTS652" s="61"/>
      <c r="GTT652" s="104"/>
      <c r="GTU652" s="60"/>
      <c r="GTV652" s="61"/>
      <c r="GTW652" s="104"/>
      <c r="GTX652" s="60"/>
      <c r="GTY652" s="61"/>
      <c r="GTZ652" s="104"/>
      <c r="GUA652" s="60"/>
      <c r="GUB652" s="61"/>
      <c r="GUC652" s="104"/>
      <c r="GUD652" s="60"/>
      <c r="GUE652" s="61"/>
      <c r="GUF652" s="104"/>
      <c r="GUG652" s="60"/>
      <c r="GUH652" s="61"/>
      <c r="GUI652" s="104"/>
      <c r="GUJ652" s="60"/>
      <c r="GUK652" s="61"/>
      <c r="GUL652" s="104"/>
      <c r="GUM652" s="60"/>
      <c r="GUN652" s="61"/>
      <c r="GUO652" s="104"/>
      <c r="GUP652" s="60"/>
      <c r="GUQ652" s="61"/>
      <c r="GUR652" s="104"/>
      <c r="GUS652" s="60"/>
      <c r="GUT652" s="61"/>
      <c r="GUU652" s="104"/>
      <c r="GUV652" s="60"/>
      <c r="GUW652" s="61"/>
      <c r="GUX652" s="104"/>
      <c r="GUY652" s="60"/>
      <c r="GUZ652" s="61"/>
      <c r="GVA652" s="104"/>
      <c r="GVB652" s="60"/>
      <c r="GVC652" s="61"/>
      <c r="GVD652" s="104"/>
      <c r="GVE652" s="60"/>
      <c r="GVF652" s="61"/>
      <c r="GVG652" s="104"/>
      <c r="GVH652" s="60"/>
      <c r="GVI652" s="61"/>
      <c r="GVJ652" s="104"/>
      <c r="GVK652" s="60"/>
      <c r="GVL652" s="61"/>
      <c r="GVM652" s="104"/>
      <c r="GVN652" s="60"/>
      <c r="GVO652" s="61"/>
      <c r="GVP652" s="104"/>
      <c r="GVQ652" s="60"/>
      <c r="GVR652" s="61"/>
      <c r="GVS652" s="104"/>
      <c r="GVT652" s="60"/>
      <c r="GVU652" s="61"/>
      <c r="GVV652" s="104"/>
      <c r="GVW652" s="60"/>
      <c r="GVX652" s="61"/>
      <c r="GVY652" s="104"/>
      <c r="GVZ652" s="60"/>
      <c r="GWA652" s="61"/>
      <c r="GWB652" s="104"/>
      <c r="GWC652" s="60"/>
      <c r="GWD652" s="61"/>
      <c r="GWE652" s="104"/>
      <c r="GWF652" s="60"/>
      <c r="GWG652" s="61"/>
      <c r="GWH652" s="104"/>
      <c r="GWI652" s="60"/>
      <c r="GWJ652" s="61"/>
      <c r="GWK652" s="104"/>
      <c r="GWL652" s="60"/>
      <c r="GWM652" s="61"/>
      <c r="GWN652" s="104"/>
      <c r="GWO652" s="60"/>
      <c r="GWP652" s="61"/>
      <c r="GWQ652" s="104"/>
      <c r="GWR652" s="60"/>
      <c r="GWS652" s="61"/>
      <c r="GWT652" s="104"/>
      <c r="GWU652" s="60"/>
      <c r="GWV652" s="61"/>
      <c r="GWW652" s="104"/>
      <c r="GWX652" s="60"/>
      <c r="GWY652" s="61"/>
      <c r="GWZ652" s="104"/>
      <c r="GXA652" s="60"/>
      <c r="GXB652" s="61"/>
      <c r="GXC652" s="104"/>
      <c r="GXD652" s="60"/>
      <c r="GXE652" s="61"/>
      <c r="GXF652" s="104"/>
      <c r="GXG652" s="60"/>
      <c r="GXH652" s="61"/>
      <c r="GXI652" s="104"/>
      <c r="GXJ652" s="60"/>
      <c r="GXK652" s="61"/>
      <c r="GXL652" s="104"/>
      <c r="GXM652" s="60"/>
      <c r="GXN652" s="61"/>
      <c r="GXO652" s="104"/>
      <c r="GXP652" s="60"/>
      <c r="GXQ652" s="61"/>
      <c r="GXR652" s="104"/>
      <c r="GXS652" s="60"/>
      <c r="GXT652" s="61"/>
      <c r="GXU652" s="104"/>
      <c r="GXV652" s="60"/>
      <c r="GXW652" s="61"/>
      <c r="GXX652" s="104"/>
      <c r="GXY652" s="60"/>
      <c r="GXZ652" s="61"/>
      <c r="GYA652" s="104"/>
      <c r="GYB652" s="60"/>
      <c r="GYC652" s="61"/>
      <c r="GYD652" s="104"/>
      <c r="GYE652" s="60"/>
      <c r="GYF652" s="61"/>
      <c r="GYG652" s="104"/>
      <c r="GYH652" s="60"/>
      <c r="GYI652" s="61"/>
      <c r="GYJ652" s="104"/>
      <c r="GYK652" s="60"/>
      <c r="GYL652" s="61"/>
      <c r="GYM652" s="104"/>
      <c r="GYN652" s="60"/>
      <c r="GYO652" s="61"/>
      <c r="GYP652" s="104"/>
      <c r="GYQ652" s="60"/>
      <c r="GYR652" s="61"/>
      <c r="GYS652" s="104"/>
      <c r="GYT652" s="60"/>
      <c r="GYU652" s="61"/>
      <c r="GYV652" s="104"/>
      <c r="GYW652" s="60"/>
      <c r="GYX652" s="61"/>
      <c r="GYY652" s="104"/>
      <c r="GYZ652" s="60"/>
      <c r="GZA652" s="61"/>
      <c r="GZB652" s="104"/>
      <c r="GZC652" s="60"/>
      <c r="GZD652" s="61"/>
      <c r="GZE652" s="104"/>
      <c r="GZF652" s="60"/>
      <c r="GZG652" s="61"/>
      <c r="GZH652" s="104"/>
      <c r="GZI652" s="60"/>
      <c r="GZJ652" s="61"/>
      <c r="GZK652" s="104"/>
      <c r="GZL652" s="60"/>
      <c r="GZM652" s="61"/>
      <c r="GZN652" s="104"/>
      <c r="GZO652" s="60"/>
      <c r="GZP652" s="61"/>
      <c r="GZQ652" s="104"/>
      <c r="GZR652" s="60"/>
      <c r="GZS652" s="61"/>
      <c r="GZT652" s="104"/>
      <c r="GZU652" s="60"/>
      <c r="GZV652" s="61"/>
      <c r="GZW652" s="104"/>
      <c r="GZX652" s="60"/>
      <c r="GZY652" s="61"/>
      <c r="GZZ652" s="104"/>
      <c r="HAA652" s="60"/>
      <c r="HAB652" s="61"/>
      <c r="HAC652" s="104"/>
      <c r="HAD652" s="60"/>
      <c r="HAE652" s="61"/>
      <c r="HAF652" s="104"/>
      <c r="HAG652" s="60"/>
      <c r="HAH652" s="61"/>
      <c r="HAI652" s="104"/>
      <c r="HAJ652" s="60"/>
      <c r="HAK652" s="61"/>
      <c r="HAL652" s="104"/>
      <c r="HAM652" s="60"/>
      <c r="HAN652" s="61"/>
      <c r="HAO652" s="104"/>
      <c r="HAP652" s="60"/>
      <c r="HAQ652" s="61"/>
      <c r="HAR652" s="104"/>
      <c r="HAS652" s="60"/>
      <c r="HAT652" s="61"/>
      <c r="HAU652" s="104"/>
      <c r="HAV652" s="60"/>
      <c r="HAW652" s="61"/>
      <c r="HAX652" s="104"/>
      <c r="HAY652" s="60"/>
      <c r="HAZ652" s="61"/>
      <c r="HBA652" s="104"/>
      <c r="HBB652" s="60"/>
      <c r="HBC652" s="61"/>
      <c r="HBD652" s="104"/>
      <c r="HBE652" s="60"/>
      <c r="HBF652" s="61"/>
      <c r="HBG652" s="104"/>
      <c r="HBH652" s="60"/>
      <c r="HBI652" s="61"/>
      <c r="HBJ652" s="104"/>
      <c r="HBK652" s="60"/>
      <c r="HBL652" s="61"/>
      <c r="HBM652" s="104"/>
      <c r="HBN652" s="60"/>
      <c r="HBO652" s="61"/>
      <c r="HBP652" s="104"/>
      <c r="HBQ652" s="60"/>
      <c r="HBR652" s="61"/>
      <c r="HBS652" s="104"/>
      <c r="HBT652" s="60"/>
      <c r="HBU652" s="61"/>
      <c r="HBV652" s="104"/>
      <c r="HBW652" s="60"/>
      <c r="HBX652" s="61"/>
      <c r="HBY652" s="104"/>
      <c r="HBZ652" s="60"/>
      <c r="HCA652" s="61"/>
      <c r="HCB652" s="104"/>
      <c r="HCC652" s="60"/>
      <c r="HCD652" s="61"/>
      <c r="HCE652" s="104"/>
      <c r="HCF652" s="60"/>
      <c r="HCG652" s="61"/>
      <c r="HCH652" s="104"/>
      <c r="HCI652" s="60"/>
      <c r="HCJ652" s="61"/>
      <c r="HCK652" s="104"/>
      <c r="HCL652" s="60"/>
      <c r="HCM652" s="61"/>
      <c r="HCN652" s="104"/>
      <c r="HCO652" s="60"/>
      <c r="HCP652" s="61"/>
      <c r="HCQ652" s="104"/>
      <c r="HCR652" s="60"/>
      <c r="HCS652" s="61"/>
      <c r="HCT652" s="104"/>
      <c r="HCU652" s="60"/>
      <c r="HCV652" s="61"/>
      <c r="HCW652" s="104"/>
      <c r="HCX652" s="60"/>
      <c r="HCY652" s="61"/>
      <c r="HCZ652" s="104"/>
      <c r="HDA652" s="60"/>
      <c r="HDB652" s="61"/>
      <c r="HDC652" s="104"/>
      <c r="HDD652" s="60"/>
      <c r="HDE652" s="61"/>
      <c r="HDF652" s="104"/>
      <c r="HDG652" s="60"/>
      <c r="HDH652" s="61"/>
      <c r="HDI652" s="104"/>
      <c r="HDJ652" s="60"/>
      <c r="HDK652" s="61"/>
      <c r="HDL652" s="104"/>
      <c r="HDM652" s="60"/>
      <c r="HDN652" s="61"/>
      <c r="HDO652" s="104"/>
      <c r="HDP652" s="60"/>
      <c r="HDQ652" s="61"/>
      <c r="HDR652" s="104"/>
      <c r="HDS652" s="60"/>
      <c r="HDT652" s="61"/>
      <c r="HDU652" s="104"/>
      <c r="HDV652" s="60"/>
      <c r="HDW652" s="61"/>
      <c r="HDX652" s="104"/>
      <c r="HDY652" s="60"/>
      <c r="HDZ652" s="61"/>
      <c r="HEA652" s="104"/>
      <c r="HEB652" s="60"/>
      <c r="HEC652" s="61"/>
      <c r="HED652" s="104"/>
      <c r="HEE652" s="60"/>
      <c r="HEF652" s="61"/>
      <c r="HEG652" s="104"/>
      <c r="HEH652" s="60"/>
      <c r="HEI652" s="61"/>
      <c r="HEJ652" s="104"/>
      <c r="HEK652" s="60"/>
      <c r="HEL652" s="61"/>
      <c r="HEM652" s="104"/>
      <c r="HEN652" s="60"/>
      <c r="HEO652" s="61"/>
      <c r="HEP652" s="104"/>
      <c r="HEQ652" s="60"/>
      <c r="HER652" s="61"/>
      <c r="HES652" s="104"/>
      <c r="HET652" s="60"/>
      <c r="HEU652" s="61"/>
      <c r="HEV652" s="104"/>
      <c r="HEW652" s="60"/>
      <c r="HEX652" s="61"/>
      <c r="HEY652" s="104"/>
      <c r="HEZ652" s="60"/>
      <c r="HFA652" s="61"/>
      <c r="HFB652" s="104"/>
      <c r="HFC652" s="60"/>
      <c r="HFD652" s="61"/>
      <c r="HFE652" s="104"/>
      <c r="HFF652" s="60"/>
      <c r="HFG652" s="61"/>
      <c r="HFH652" s="104"/>
      <c r="HFI652" s="60"/>
      <c r="HFJ652" s="61"/>
      <c r="HFK652" s="104"/>
      <c r="HFL652" s="60"/>
      <c r="HFM652" s="61"/>
      <c r="HFN652" s="104"/>
      <c r="HFO652" s="60"/>
      <c r="HFP652" s="61"/>
      <c r="HFQ652" s="104"/>
      <c r="HFR652" s="60"/>
      <c r="HFS652" s="61"/>
      <c r="HFT652" s="104"/>
      <c r="HFU652" s="60"/>
      <c r="HFV652" s="61"/>
      <c r="HFW652" s="104"/>
      <c r="HFX652" s="60"/>
      <c r="HFY652" s="61"/>
      <c r="HFZ652" s="104"/>
      <c r="HGA652" s="60"/>
      <c r="HGB652" s="61"/>
      <c r="HGC652" s="104"/>
      <c r="HGD652" s="60"/>
      <c r="HGE652" s="61"/>
      <c r="HGF652" s="104"/>
      <c r="HGG652" s="60"/>
      <c r="HGH652" s="61"/>
      <c r="HGI652" s="104"/>
      <c r="HGJ652" s="60"/>
      <c r="HGK652" s="61"/>
      <c r="HGL652" s="104"/>
      <c r="HGM652" s="60"/>
      <c r="HGN652" s="61"/>
      <c r="HGO652" s="104"/>
      <c r="HGP652" s="60"/>
      <c r="HGQ652" s="61"/>
      <c r="HGR652" s="104"/>
      <c r="HGS652" s="60"/>
      <c r="HGT652" s="61"/>
      <c r="HGU652" s="104"/>
      <c r="HGV652" s="60"/>
      <c r="HGW652" s="61"/>
      <c r="HGX652" s="104"/>
      <c r="HGY652" s="60"/>
      <c r="HGZ652" s="61"/>
      <c r="HHA652" s="104"/>
      <c r="HHB652" s="60"/>
      <c r="HHC652" s="61"/>
      <c r="HHD652" s="104"/>
      <c r="HHE652" s="60"/>
      <c r="HHF652" s="61"/>
      <c r="HHG652" s="104"/>
      <c r="HHH652" s="60"/>
      <c r="HHI652" s="61"/>
      <c r="HHJ652" s="104"/>
      <c r="HHK652" s="60"/>
      <c r="HHL652" s="61"/>
      <c r="HHM652" s="104"/>
      <c r="HHN652" s="60"/>
      <c r="HHO652" s="61"/>
      <c r="HHP652" s="104"/>
      <c r="HHQ652" s="60"/>
      <c r="HHR652" s="61"/>
      <c r="HHS652" s="104"/>
      <c r="HHT652" s="60"/>
      <c r="HHU652" s="61"/>
      <c r="HHV652" s="104"/>
      <c r="HHW652" s="60"/>
      <c r="HHX652" s="61"/>
      <c r="HHY652" s="104"/>
      <c r="HHZ652" s="60"/>
      <c r="HIA652" s="61"/>
      <c r="HIB652" s="104"/>
      <c r="HIC652" s="60"/>
      <c r="HID652" s="61"/>
      <c r="HIE652" s="104"/>
      <c r="HIF652" s="60"/>
      <c r="HIG652" s="61"/>
      <c r="HIH652" s="104"/>
      <c r="HII652" s="60"/>
      <c r="HIJ652" s="61"/>
      <c r="HIK652" s="104"/>
      <c r="HIL652" s="60"/>
      <c r="HIM652" s="61"/>
      <c r="HIN652" s="104"/>
      <c r="HIO652" s="60"/>
      <c r="HIP652" s="61"/>
      <c r="HIQ652" s="104"/>
      <c r="HIR652" s="60"/>
      <c r="HIS652" s="61"/>
      <c r="HIT652" s="104"/>
      <c r="HIU652" s="60"/>
      <c r="HIV652" s="61"/>
      <c r="HIW652" s="104"/>
      <c r="HIX652" s="60"/>
      <c r="HIY652" s="61"/>
      <c r="HIZ652" s="104"/>
      <c r="HJA652" s="60"/>
      <c r="HJB652" s="61"/>
      <c r="HJC652" s="104"/>
      <c r="HJD652" s="60"/>
      <c r="HJE652" s="61"/>
      <c r="HJF652" s="104"/>
      <c r="HJG652" s="60"/>
      <c r="HJH652" s="61"/>
      <c r="HJI652" s="104"/>
      <c r="HJJ652" s="60"/>
      <c r="HJK652" s="61"/>
      <c r="HJL652" s="104"/>
      <c r="HJM652" s="60"/>
      <c r="HJN652" s="61"/>
      <c r="HJO652" s="104"/>
      <c r="HJP652" s="60"/>
      <c r="HJQ652" s="61"/>
      <c r="HJR652" s="104"/>
      <c r="HJS652" s="60"/>
      <c r="HJT652" s="61"/>
      <c r="HJU652" s="104"/>
      <c r="HJV652" s="60"/>
      <c r="HJW652" s="61"/>
      <c r="HJX652" s="104"/>
      <c r="HJY652" s="60"/>
      <c r="HJZ652" s="61"/>
      <c r="HKA652" s="104"/>
      <c r="HKB652" s="60"/>
      <c r="HKC652" s="61"/>
      <c r="HKD652" s="104"/>
      <c r="HKE652" s="60"/>
      <c r="HKF652" s="61"/>
      <c r="HKG652" s="104"/>
      <c r="HKH652" s="60"/>
      <c r="HKI652" s="61"/>
      <c r="HKJ652" s="104"/>
      <c r="HKK652" s="60"/>
      <c r="HKL652" s="61"/>
      <c r="HKM652" s="104"/>
      <c r="HKN652" s="60"/>
      <c r="HKO652" s="61"/>
      <c r="HKP652" s="104"/>
      <c r="HKQ652" s="60"/>
      <c r="HKR652" s="61"/>
      <c r="HKS652" s="104"/>
      <c r="HKT652" s="60"/>
      <c r="HKU652" s="61"/>
      <c r="HKV652" s="104"/>
      <c r="HKW652" s="60"/>
      <c r="HKX652" s="61"/>
      <c r="HKY652" s="104"/>
      <c r="HKZ652" s="60"/>
      <c r="HLA652" s="61"/>
      <c r="HLB652" s="104"/>
      <c r="HLC652" s="60"/>
      <c r="HLD652" s="61"/>
      <c r="HLE652" s="104"/>
      <c r="HLF652" s="60"/>
      <c r="HLG652" s="61"/>
      <c r="HLH652" s="104"/>
      <c r="HLI652" s="60"/>
      <c r="HLJ652" s="61"/>
      <c r="HLK652" s="104"/>
      <c r="HLL652" s="60"/>
      <c r="HLM652" s="61"/>
      <c r="HLN652" s="104"/>
      <c r="HLO652" s="60"/>
      <c r="HLP652" s="61"/>
      <c r="HLQ652" s="104"/>
      <c r="HLR652" s="60"/>
      <c r="HLS652" s="61"/>
      <c r="HLT652" s="104"/>
      <c r="HLU652" s="60"/>
      <c r="HLV652" s="61"/>
      <c r="HLW652" s="104"/>
      <c r="HLX652" s="60"/>
      <c r="HLY652" s="61"/>
      <c r="HLZ652" s="104"/>
      <c r="HMA652" s="60"/>
      <c r="HMB652" s="61"/>
      <c r="HMC652" s="104"/>
      <c r="HMD652" s="60"/>
      <c r="HME652" s="61"/>
      <c r="HMF652" s="104"/>
      <c r="HMG652" s="60"/>
      <c r="HMH652" s="61"/>
      <c r="HMI652" s="104"/>
      <c r="HMJ652" s="60"/>
      <c r="HMK652" s="61"/>
      <c r="HML652" s="104"/>
      <c r="HMM652" s="60"/>
      <c r="HMN652" s="61"/>
      <c r="HMO652" s="104"/>
      <c r="HMP652" s="60"/>
      <c r="HMQ652" s="61"/>
      <c r="HMR652" s="104"/>
      <c r="HMS652" s="60"/>
      <c r="HMT652" s="61"/>
      <c r="HMU652" s="104"/>
      <c r="HMV652" s="60"/>
      <c r="HMW652" s="61"/>
      <c r="HMX652" s="104"/>
      <c r="HMY652" s="60"/>
      <c r="HMZ652" s="61"/>
      <c r="HNA652" s="104"/>
      <c r="HNB652" s="60"/>
      <c r="HNC652" s="61"/>
      <c r="HND652" s="104"/>
      <c r="HNE652" s="60"/>
      <c r="HNF652" s="61"/>
      <c r="HNG652" s="104"/>
      <c r="HNH652" s="60"/>
      <c r="HNI652" s="61"/>
      <c r="HNJ652" s="104"/>
      <c r="HNK652" s="60"/>
      <c r="HNL652" s="61"/>
      <c r="HNM652" s="104"/>
      <c r="HNN652" s="60"/>
      <c r="HNO652" s="61"/>
      <c r="HNP652" s="104"/>
      <c r="HNQ652" s="60"/>
      <c r="HNR652" s="61"/>
      <c r="HNS652" s="104"/>
      <c r="HNT652" s="60"/>
      <c r="HNU652" s="61"/>
      <c r="HNV652" s="104"/>
      <c r="HNW652" s="60"/>
      <c r="HNX652" s="61"/>
      <c r="HNY652" s="104"/>
      <c r="HNZ652" s="60"/>
      <c r="HOA652" s="61"/>
      <c r="HOB652" s="104"/>
      <c r="HOC652" s="60"/>
      <c r="HOD652" s="61"/>
      <c r="HOE652" s="104"/>
      <c r="HOF652" s="60"/>
      <c r="HOG652" s="61"/>
      <c r="HOH652" s="104"/>
      <c r="HOI652" s="60"/>
      <c r="HOJ652" s="61"/>
      <c r="HOK652" s="104"/>
      <c r="HOL652" s="60"/>
      <c r="HOM652" s="61"/>
      <c r="HON652" s="104"/>
      <c r="HOO652" s="60"/>
      <c r="HOP652" s="61"/>
      <c r="HOQ652" s="104"/>
      <c r="HOR652" s="60"/>
      <c r="HOS652" s="61"/>
      <c r="HOT652" s="104"/>
      <c r="HOU652" s="60"/>
      <c r="HOV652" s="61"/>
      <c r="HOW652" s="104"/>
      <c r="HOX652" s="60"/>
      <c r="HOY652" s="61"/>
      <c r="HOZ652" s="104"/>
      <c r="HPA652" s="60"/>
      <c r="HPB652" s="61"/>
      <c r="HPC652" s="104"/>
      <c r="HPD652" s="60"/>
      <c r="HPE652" s="61"/>
      <c r="HPF652" s="104"/>
      <c r="HPG652" s="60"/>
      <c r="HPH652" s="61"/>
      <c r="HPI652" s="104"/>
      <c r="HPJ652" s="60"/>
      <c r="HPK652" s="61"/>
      <c r="HPL652" s="104"/>
      <c r="HPM652" s="60"/>
      <c r="HPN652" s="61"/>
      <c r="HPO652" s="104"/>
      <c r="HPP652" s="60"/>
      <c r="HPQ652" s="61"/>
      <c r="HPR652" s="104"/>
      <c r="HPS652" s="60"/>
      <c r="HPT652" s="61"/>
      <c r="HPU652" s="104"/>
      <c r="HPV652" s="60"/>
      <c r="HPW652" s="61"/>
      <c r="HPX652" s="104"/>
      <c r="HPY652" s="60"/>
      <c r="HPZ652" s="61"/>
      <c r="HQA652" s="104"/>
      <c r="HQB652" s="60"/>
      <c r="HQC652" s="61"/>
      <c r="HQD652" s="104"/>
      <c r="HQE652" s="60"/>
      <c r="HQF652" s="61"/>
      <c r="HQG652" s="104"/>
      <c r="HQH652" s="60"/>
      <c r="HQI652" s="61"/>
      <c r="HQJ652" s="104"/>
      <c r="HQK652" s="60"/>
      <c r="HQL652" s="61"/>
      <c r="HQM652" s="104"/>
      <c r="HQN652" s="60"/>
      <c r="HQO652" s="61"/>
      <c r="HQP652" s="104"/>
      <c r="HQQ652" s="60"/>
      <c r="HQR652" s="61"/>
      <c r="HQS652" s="104"/>
      <c r="HQT652" s="60"/>
      <c r="HQU652" s="61"/>
      <c r="HQV652" s="104"/>
      <c r="HQW652" s="60"/>
      <c r="HQX652" s="61"/>
      <c r="HQY652" s="104"/>
      <c r="HQZ652" s="60"/>
      <c r="HRA652" s="61"/>
      <c r="HRB652" s="104"/>
      <c r="HRC652" s="60"/>
      <c r="HRD652" s="61"/>
      <c r="HRE652" s="104"/>
      <c r="HRF652" s="60"/>
      <c r="HRG652" s="61"/>
      <c r="HRH652" s="104"/>
      <c r="HRI652" s="60"/>
      <c r="HRJ652" s="61"/>
      <c r="HRK652" s="104"/>
      <c r="HRL652" s="60"/>
      <c r="HRM652" s="61"/>
      <c r="HRN652" s="104"/>
      <c r="HRO652" s="60"/>
      <c r="HRP652" s="61"/>
      <c r="HRQ652" s="104"/>
      <c r="HRR652" s="60"/>
      <c r="HRS652" s="61"/>
      <c r="HRT652" s="104"/>
      <c r="HRU652" s="60"/>
      <c r="HRV652" s="61"/>
      <c r="HRW652" s="104"/>
      <c r="HRX652" s="60"/>
      <c r="HRY652" s="61"/>
      <c r="HRZ652" s="104"/>
      <c r="HSA652" s="60"/>
      <c r="HSB652" s="61"/>
      <c r="HSC652" s="104"/>
      <c r="HSD652" s="60"/>
      <c r="HSE652" s="61"/>
      <c r="HSF652" s="104"/>
      <c r="HSG652" s="60"/>
      <c r="HSH652" s="61"/>
      <c r="HSI652" s="104"/>
      <c r="HSJ652" s="60"/>
      <c r="HSK652" s="61"/>
      <c r="HSL652" s="104"/>
      <c r="HSM652" s="60"/>
      <c r="HSN652" s="61"/>
      <c r="HSO652" s="104"/>
      <c r="HSP652" s="60"/>
      <c r="HSQ652" s="61"/>
      <c r="HSR652" s="104"/>
      <c r="HSS652" s="60"/>
      <c r="HST652" s="61"/>
      <c r="HSU652" s="104"/>
      <c r="HSV652" s="60"/>
      <c r="HSW652" s="61"/>
      <c r="HSX652" s="104"/>
      <c r="HSY652" s="60"/>
      <c r="HSZ652" s="61"/>
      <c r="HTA652" s="104"/>
      <c r="HTB652" s="60"/>
      <c r="HTC652" s="61"/>
      <c r="HTD652" s="104"/>
      <c r="HTE652" s="60"/>
      <c r="HTF652" s="61"/>
      <c r="HTG652" s="104"/>
      <c r="HTH652" s="60"/>
      <c r="HTI652" s="61"/>
      <c r="HTJ652" s="104"/>
      <c r="HTK652" s="60"/>
      <c r="HTL652" s="61"/>
      <c r="HTM652" s="104"/>
      <c r="HTN652" s="60"/>
      <c r="HTO652" s="61"/>
      <c r="HTP652" s="104"/>
      <c r="HTQ652" s="60"/>
      <c r="HTR652" s="61"/>
      <c r="HTS652" s="104"/>
      <c r="HTT652" s="60"/>
      <c r="HTU652" s="61"/>
      <c r="HTV652" s="104"/>
      <c r="HTW652" s="60"/>
      <c r="HTX652" s="61"/>
      <c r="HTY652" s="104"/>
      <c r="HTZ652" s="60"/>
      <c r="HUA652" s="61"/>
      <c r="HUB652" s="104"/>
      <c r="HUC652" s="60"/>
      <c r="HUD652" s="61"/>
      <c r="HUE652" s="104"/>
      <c r="HUF652" s="60"/>
      <c r="HUG652" s="61"/>
      <c r="HUH652" s="104"/>
      <c r="HUI652" s="60"/>
      <c r="HUJ652" s="61"/>
      <c r="HUK652" s="104"/>
      <c r="HUL652" s="60"/>
      <c r="HUM652" s="61"/>
      <c r="HUN652" s="104"/>
      <c r="HUO652" s="60"/>
      <c r="HUP652" s="61"/>
      <c r="HUQ652" s="104"/>
      <c r="HUR652" s="60"/>
      <c r="HUS652" s="61"/>
      <c r="HUT652" s="104"/>
      <c r="HUU652" s="60"/>
      <c r="HUV652" s="61"/>
      <c r="HUW652" s="104"/>
      <c r="HUX652" s="60"/>
      <c r="HUY652" s="61"/>
      <c r="HUZ652" s="104"/>
      <c r="HVA652" s="60"/>
      <c r="HVB652" s="61"/>
      <c r="HVC652" s="104"/>
      <c r="HVD652" s="60"/>
      <c r="HVE652" s="61"/>
      <c r="HVF652" s="104"/>
      <c r="HVG652" s="60"/>
      <c r="HVH652" s="61"/>
      <c r="HVI652" s="104"/>
      <c r="HVJ652" s="60"/>
      <c r="HVK652" s="61"/>
      <c r="HVL652" s="104"/>
      <c r="HVM652" s="60"/>
      <c r="HVN652" s="61"/>
      <c r="HVO652" s="104"/>
      <c r="HVP652" s="60"/>
      <c r="HVQ652" s="61"/>
      <c r="HVR652" s="104"/>
      <c r="HVS652" s="60"/>
      <c r="HVT652" s="61"/>
      <c r="HVU652" s="104"/>
      <c r="HVV652" s="60"/>
      <c r="HVW652" s="61"/>
      <c r="HVX652" s="104"/>
      <c r="HVY652" s="60"/>
      <c r="HVZ652" s="61"/>
      <c r="HWA652" s="104"/>
      <c r="HWB652" s="60"/>
      <c r="HWC652" s="61"/>
      <c r="HWD652" s="104"/>
      <c r="HWE652" s="60"/>
      <c r="HWF652" s="61"/>
      <c r="HWG652" s="104"/>
      <c r="HWH652" s="60"/>
      <c r="HWI652" s="61"/>
      <c r="HWJ652" s="104"/>
      <c r="HWK652" s="60"/>
      <c r="HWL652" s="61"/>
      <c r="HWM652" s="104"/>
      <c r="HWN652" s="60"/>
      <c r="HWO652" s="61"/>
      <c r="HWP652" s="104"/>
      <c r="HWQ652" s="60"/>
      <c r="HWR652" s="61"/>
      <c r="HWS652" s="104"/>
      <c r="HWT652" s="60"/>
      <c r="HWU652" s="61"/>
      <c r="HWV652" s="104"/>
      <c r="HWW652" s="60"/>
      <c r="HWX652" s="61"/>
      <c r="HWY652" s="104"/>
      <c r="HWZ652" s="60"/>
      <c r="HXA652" s="61"/>
      <c r="HXB652" s="104"/>
      <c r="HXC652" s="60"/>
      <c r="HXD652" s="61"/>
      <c r="HXE652" s="104"/>
      <c r="HXF652" s="60"/>
      <c r="HXG652" s="61"/>
      <c r="HXH652" s="104"/>
      <c r="HXI652" s="60"/>
      <c r="HXJ652" s="61"/>
      <c r="HXK652" s="104"/>
      <c r="HXL652" s="60"/>
      <c r="HXM652" s="61"/>
      <c r="HXN652" s="104"/>
      <c r="HXO652" s="60"/>
      <c r="HXP652" s="61"/>
      <c r="HXQ652" s="104"/>
      <c r="HXR652" s="60"/>
      <c r="HXS652" s="61"/>
      <c r="HXT652" s="104"/>
      <c r="HXU652" s="60"/>
      <c r="HXV652" s="61"/>
      <c r="HXW652" s="104"/>
      <c r="HXX652" s="60"/>
      <c r="HXY652" s="61"/>
      <c r="HXZ652" s="104"/>
      <c r="HYA652" s="60"/>
      <c r="HYB652" s="61"/>
      <c r="HYC652" s="104"/>
      <c r="HYD652" s="60"/>
      <c r="HYE652" s="61"/>
      <c r="HYF652" s="104"/>
      <c r="HYG652" s="60"/>
      <c r="HYH652" s="61"/>
      <c r="HYI652" s="104"/>
      <c r="HYJ652" s="60"/>
      <c r="HYK652" s="61"/>
      <c r="HYL652" s="104"/>
      <c r="HYM652" s="60"/>
      <c r="HYN652" s="61"/>
      <c r="HYO652" s="104"/>
      <c r="HYP652" s="60"/>
      <c r="HYQ652" s="61"/>
      <c r="HYR652" s="104"/>
      <c r="HYS652" s="60"/>
      <c r="HYT652" s="61"/>
      <c r="HYU652" s="104"/>
      <c r="HYV652" s="60"/>
      <c r="HYW652" s="61"/>
      <c r="HYX652" s="104"/>
      <c r="HYY652" s="60"/>
      <c r="HYZ652" s="61"/>
      <c r="HZA652" s="104"/>
      <c r="HZB652" s="60"/>
      <c r="HZC652" s="61"/>
      <c r="HZD652" s="104"/>
      <c r="HZE652" s="60"/>
      <c r="HZF652" s="61"/>
      <c r="HZG652" s="104"/>
      <c r="HZH652" s="60"/>
      <c r="HZI652" s="61"/>
      <c r="HZJ652" s="104"/>
      <c r="HZK652" s="60"/>
      <c r="HZL652" s="61"/>
      <c r="HZM652" s="104"/>
      <c r="HZN652" s="60"/>
      <c r="HZO652" s="61"/>
      <c r="HZP652" s="104"/>
      <c r="HZQ652" s="60"/>
      <c r="HZR652" s="61"/>
      <c r="HZS652" s="104"/>
      <c r="HZT652" s="60"/>
      <c r="HZU652" s="61"/>
      <c r="HZV652" s="104"/>
      <c r="HZW652" s="60"/>
      <c r="HZX652" s="61"/>
      <c r="HZY652" s="104"/>
      <c r="HZZ652" s="60"/>
      <c r="IAA652" s="61"/>
      <c r="IAB652" s="104"/>
      <c r="IAC652" s="60"/>
      <c r="IAD652" s="61"/>
      <c r="IAE652" s="104"/>
      <c r="IAF652" s="60"/>
      <c r="IAG652" s="61"/>
      <c r="IAH652" s="104"/>
      <c r="IAI652" s="60"/>
      <c r="IAJ652" s="61"/>
      <c r="IAK652" s="104"/>
      <c r="IAL652" s="60"/>
      <c r="IAM652" s="61"/>
      <c r="IAN652" s="104"/>
      <c r="IAO652" s="60"/>
      <c r="IAP652" s="61"/>
      <c r="IAQ652" s="104"/>
      <c r="IAR652" s="60"/>
      <c r="IAS652" s="61"/>
      <c r="IAT652" s="104"/>
      <c r="IAU652" s="60"/>
      <c r="IAV652" s="61"/>
      <c r="IAW652" s="104"/>
      <c r="IAX652" s="60"/>
      <c r="IAY652" s="61"/>
      <c r="IAZ652" s="104"/>
      <c r="IBA652" s="60"/>
      <c r="IBB652" s="61"/>
      <c r="IBC652" s="104"/>
      <c r="IBD652" s="60"/>
      <c r="IBE652" s="61"/>
      <c r="IBF652" s="104"/>
      <c r="IBG652" s="60"/>
      <c r="IBH652" s="61"/>
      <c r="IBI652" s="104"/>
      <c r="IBJ652" s="60"/>
      <c r="IBK652" s="61"/>
      <c r="IBL652" s="104"/>
      <c r="IBM652" s="60"/>
      <c r="IBN652" s="61"/>
      <c r="IBO652" s="104"/>
      <c r="IBP652" s="60"/>
      <c r="IBQ652" s="61"/>
      <c r="IBR652" s="104"/>
      <c r="IBS652" s="60"/>
      <c r="IBT652" s="61"/>
      <c r="IBU652" s="104"/>
      <c r="IBV652" s="60"/>
      <c r="IBW652" s="61"/>
      <c r="IBX652" s="104"/>
      <c r="IBY652" s="60"/>
      <c r="IBZ652" s="61"/>
      <c r="ICA652" s="104"/>
      <c r="ICB652" s="60"/>
      <c r="ICC652" s="61"/>
      <c r="ICD652" s="104"/>
      <c r="ICE652" s="60"/>
      <c r="ICF652" s="61"/>
      <c r="ICG652" s="104"/>
      <c r="ICH652" s="60"/>
      <c r="ICI652" s="61"/>
      <c r="ICJ652" s="104"/>
      <c r="ICK652" s="60"/>
      <c r="ICL652" s="61"/>
      <c r="ICM652" s="104"/>
      <c r="ICN652" s="60"/>
      <c r="ICO652" s="61"/>
      <c r="ICP652" s="104"/>
      <c r="ICQ652" s="60"/>
      <c r="ICR652" s="61"/>
      <c r="ICS652" s="104"/>
      <c r="ICT652" s="60"/>
      <c r="ICU652" s="61"/>
      <c r="ICV652" s="104"/>
      <c r="ICW652" s="60"/>
      <c r="ICX652" s="61"/>
      <c r="ICY652" s="104"/>
      <c r="ICZ652" s="60"/>
      <c r="IDA652" s="61"/>
      <c r="IDB652" s="104"/>
      <c r="IDC652" s="60"/>
      <c r="IDD652" s="61"/>
      <c r="IDE652" s="104"/>
      <c r="IDF652" s="60"/>
      <c r="IDG652" s="61"/>
      <c r="IDH652" s="104"/>
      <c r="IDI652" s="60"/>
      <c r="IDJ652" s="61"/>
      <c r="IDK652" s="104"/>
      <c r="IDL652" s="60"/>
      <c r="IDM652" s="61"/>
      <c r="IDN652" s="104"/>
      <c r="IDO652" s="60"/>
      <c r="IDP652" s="61"/>
      <c r="IDQ652" s="104"/>
      <c r="IDR652" s="60"/>
      <c r="IDS652" s="61"/>
      <c r="IDT652" s="104"/>
      <c r="IDU652" s="60"/>
      <c r="IDV652" s="61"/>
      <c r="IDW652" s="104"/>
      <c r="IDX652" s="60"/>
      <c r="IDY652" s="61"/>
      <c r="IDZ652" s="104"/>
      <c r="IEA652" s="60"/>
      <c r="IEB652" s="61"/>
      <c r="IEC652" s="104"/>
      <c r="IED652" s="60"/>
      <c r="IEE652" s="61"/>
      <c r="IEF652" s="104"/>
      <c r="IEG652" s="60"/>
      <c r="IEH652" s="61"/>
      <c r="IEI652" s="104"/>
      <c r="IEJ652" s="60"/>
      <c r="IEK652" s="61"/>
      <c r="IEL652" s="104"/>
      <c r="IEM652" s="60"/>
      <c r="IEN652" s="61"/>
      <c r="IEO652" s="104"/>
      <c r="IEP652" s="60"/>
      <c r="IEQ652" s="61"/>
      <c r="IER652" s="104"/>
      <c r="IES652" s="60"/>
      <c r="IET652" s="61"/>
      <c r="IEU652" s="104"/>
      <c r="IEV652" s="60"/>
      <c r="IEW652" s="61"/>
      <c r="IEX652" s="104"/>
      <c r="IEY652" s="60"/>
      <c r="IEZ652" s="61"/>
      <c r="IFA652" s="104"/>
      <c r="IFB652" s="60"/>
      <c r="IFC652" s="61"/>
      <c r="IFD652" s="104"/>
      <c r="IFE652" s="60"/>
      <c r="IFF652" s="61"/>
      <c r="IFG652" s="104"/>
      <c r="IFH652" s="60"/>
      <c r="IFI652" s="61"/>
      <c r="IFJ652" s="104"/>
      <c r="IFK652" s="60"/>
      <c r="IFL652" s="61"/>
      <c r="IFM652" s="104"/>
      <c r="IFN652" s="60"/>
      <c r="IFO652" s="61"/>
      <c r="IFP652" s="104"/>
      <c r="IFQ652" s="60"/>
      <c r="IFR652" s="61"/>
      <c r="IFS652" s="104"/>
      <c r="IFT652" s="60"/>
      <c r="IFU652" s="61"/>
      <c r="IFV652" s="104"/>
      <c r="IFW652" s="60"/>
      <c r="IFX652" s="61"/>
      <c r="IFY652" s="104"/>
      <c r="IFZ652" s="60"/>
      <c r="IGA652" s="61"/>
      <c r="IGB652" s="104"/>
      <c r="IGC652" s="60"/>
      <c r="IGD652" s="61"/>
      <c r="IGE652" s="104"/>
      <c r="IGF652" s="60"/>
      <c r="IGG652" s="61"/>
      <c r="IGH652" s="104"/>
      <c r="IGI652" s="60"/>
      <c r="IGJ652" s="61"/>
      <c r="IGK652" s="104"/>
      <c r="IGL652" s="60"/>
      <c r="IGM652" s="61"/>
      <c r="IGN652" s="104"/>
      <c r="IGO652" s="60"/>
      <c r="IGP652" s="61"/>
      <c r="IGQ652" s="104"/>
      <c r="IGR652" s="60"/>
      <c r="IGS652" s="61"/>
      <c r="IGT652" s="104"/>
      <c r="IGU652" s="60"/>
      <c r="IGV652" s="61"/>
      <c r="IGW652" s="104"/>
      <c r="IGX652" s="60"/>
      <c r="IGY652" s="61"/>
      <c r="IGZ652" s="104"/>
      <c r="IHA652" s="60"/>
      <c r="IHB652" s="61"/>
      <c r="IHC652" s="104"/>
      <c r="IHD652" s="60"/>
      <c r="IHE652" s="61"/>
      <c r="IHF652" s="104"/>
      <c r="IHG652" s="60"/>
      <c r="IHH652" s="61"/>
      <c r="IHI652" s="104"/>
      <c r="IHJ652" s="60"/>
      <c r="IHK652" s="61"/>
      <c r="IHL652" s="104"/>
      <c r="IHM652" s="60"/>
      <c r="IHN652" s="61"/>
      <c r="IHO652" s="104"/>
      <c r="IHP652" s="60"/>
      <c r="IHQ652" s="61"/>
      <c r="IHR652" s="104"/>
      <c r="IHS652" s="60"/>
      <c r="IHT652" s="61"/>
      <c r="IHU652" s="104"/>
      <c r="IHV652" s="60"/>
      <c r="IHW652" s="61"/>
      <c r="IHX652" s="104"/>
      <c r="IHY652" s="60"/>
      <c r="IHZ652" s="61"/>
      <c r="IIA652" s="104"/>
      <c r="IIB652" s="60"/>
      <c r="IIC652" s="61"/>
      <c r="IID652" s="104"/>
      <c r="IIE652" s="60"/>
      <c r="IIF652" s="61"/>
      <c r="IIG652" s="104"/>
      <c r="IIH652" s="60"/>
      <c r="III652" s="61"/>
      <c r="IIJ652" s="104"/>
      <c r="IIK652" s="60"/>
      <c r="IIL652" s="61"/>
      <c r="IIM652" s="104"/>
      <c r="IIN652" s="60"/>
      <c r="IIO652" s="61"/>
      <c r="IIP652" s="104"/>
      <c r="IIQ652" s="60"/>
      <c r="IIR652" s="61"/>
      <c r="IIS652" s="104"/>
      <c r="IIT652" s="60"/>
      <c r="IIU652" s="61"/>
      <c r="IIV652" s="104"/>
      <c r="IIW652" s="60"/>
      <c r="IIX652" s="61"/>
      <c r="IIY652" s="104"/>
      <c r="IIZ652" s="60"/>
      <c r="IJA652" s="61"/>
      <c r="IJB652" s="104"/>
      <c r="IJC652" s="60"/>
      <c r="IJD652" s="61"/>
      <c r="IJE652" s="104"/>
      <c r="IJF652" s="60"/>
      <c r="IJG652" s="61"/>
      <c r="IJH652" s="104"/>
      <c r="IJI652" s="60"/>
      <c r="IJJ652" s="61"/>
      <c r="IJK652" s="104"/>
      <c r="IJL652" s="60"/>
      <c r="IJM652" s="61"/>
      <c r="IJN652" s="104"/>
      <c r="IJO652" s="60"/>
      <c r="IJP652" s="61"/>
      <c r="IJQ652" s="104"/>
      <c r="IJR652" s="60"/>
      <c r="IJS652" s="61"/>
      <c r="IJT652" s="104"/>
      <c r="IJU652" s="60"/>
      <c r="IJV652" s="61"/>
      <c r="IJW652" s="104"/>
      <c r="IJX652" s="60"/>
      <c r="IJY652" s="61"/>
      <c r="IJZ652" s="104"/>
      <c r="IKA652" s="60"/>
      <c r="IKB652" s="61"/>
      <c r="IKC652" s="104"/>
      <c r="IKD652" s="60"/>
      <c r="IKE652" s="61"/>
      <c r="IKF652" s="104"/>
      <c r="IKG652" s="60"/>
      <c r="IKH652" s="61"/>
      <c r="IKI652" s="104"/>
      <c r="IKJ652" s="60"/>
      <c r="IKK652" s="61"/>
      <c r="IKL652" s="104"/>
      <c r="IKM652" s="60"/>
      <c r="IKN652" s="61"/>
      <c r="IKO652" s="104"/>
      <c r="IKP652" s="60"/>
      <c r="IKQ652" s="61"/>
      <c r="IKR652" s="104"/>
      <c r="IKS652" s="60"/>
      <c r="IKT652" s="61"/>
      <c r="IKU652" s="104"/>
      <c r="IKV652" s="60"/>
      <c r="IKW652" s="61"/>
      <c r="IKX652" s="104"/>
      <c r="IKY652" s="60"/>
      <c r="IKZ652" s="61"/>
      <c r="ILA652" s="104"/>
      <c r="ILB652" s="60"/>
      <c r="ILC652" s="61"/>
      <c r="ILD652" s="104"/>
      <c r="ILE652" s="60"/>
      <c r="ILF652" s="61"/>
      <c r="ILG652" s="104"/>
      <c r="ILH652" s="60"/>
      <c r="ILI652" s="61"/>
      <c r="ILJ652" s="104"/>
      <c r="ILK652" s="60"/>
      <c r="ILL652" s="61"/>
      <c r="ILM652" s="104"/>
      <c r="ILN652" s="60"/>
      <c r="ILO652" s="61"/>
      <c r="ILP652" s="104"/>
      <c r="ILQ652" s="60"/>
      <c r="ILR652" s="61"/>
      <c r="ILS652" s="104"/>
      <c r="ILT652" s="60"/>
      <c r="ILU652" s="61"/>
      <c r="ILV652" s="104"/>
      <c r="ILW652" s="60"/>
      <c r="ILX652" s="61"/>
      <c r="ILY652" s="104"/>
      <c r="ILZ652" s="60"/>
      <c r="IMA652" s="61"/>
      <c r="IMB652" s="104"/>
      <c r="IMC652" s="60"/>
      <c r="IMD652" s="61"/>
      <c r="IME652" s="104"/>
      <c r="IMF652" s="60"/>
      <c r="IMG652" s="61"/>
      <c r="IMH652" s="104"/>
      <c r="IMI652" s="60"/>
      <c r="IMJ652" s="61"/>
      <c r="IMK652" s="104"/>
      <c r="IML652" s="60"/>
      <c r="IMM652" s="61"/>
      <c r="IMN652" s="104"/>
      <c r="IMO652" s="60"/>
      <c r="IMP652" s="61"/>
      <c r="IMQ652" s="104"/>
      <c r="IMR652" s="60"/>
      <c r="IMS652" s="61"/>
      <c r="IMT652" s="104"/>
      <c r="IMU652" s="60"/>
      <c r="IMV652" s="61"/>
      <c r="IMW652" s="104"/>
      <c r="IMX652" s="60"/>
      <c r="IMY652" s="61"/>
      <c r="IMZ652" s="104"/>
      <c r="INA652" s="60"/>
      <c r="INB652" s="61"/>
      <c r="INC652" s="104"/>
      <c r="IND652" s="60"/>
      <c r="INE652" s="61"/>
      <c r="INF652" s="104"/>
      <c r="ING652" s="60"/>
      <c r="INH652" s="61"/>
      <c r="INI652" s="104"/>
      <c r="INJ652" s="60"/>
      <c r="INK652" s="61"/>
      <c r="INL652" s="104"/>
      <c r="INM652" s="60"/>
      <c r="INN652" s="61"/>
      <c r="INO652" s="104"/>
      <c r="INP652" s="60"/>
      <c r="INQ652" s="61"/>
      <c r="INR652" s="104"/>
      <c r="INS652" s="60"/>
      <c r="INT652" s="61"/>
      <c r="INU652" s="104"/>
      <c r="INV652" s="60"/>
      <c r="INW652" s="61"/>
      <c r="INX652" s="104"/>
      <c r="INY652" s="60"/>
      <c r="INZ652" s="61"/>
      <c r="IOA652" s="104"/>
      <c r="IOB652" s="60"/>
      <c r="IOC652" s="61"/>
      <c r="IOD652" s="104"/>
      <c r="IOE652" s="60"/>
      <c r="IOF652" s="61"/>
      <c r="IOG652" s="104"/>
      <c r="IOH652" s="60"/>
      <c r="IOI652" s="61"/>
      <c r="IOJ652" s="104"/>
      <c r="IOK652" s="60"/>
      <c r="IOL652" s="61"/>
      <c r="IOM652" s="104"/>
      <c r="ION652" s="60"/>
      <c r="IOO652" s="61"/>
      <c r="IOP652" s="104"/>
      <c r="IOQ652" s="60"/>
      <c r="IOR652" s="61"/>
      <c r="IOS652" s="104"/>
      <c r="IOT652" s="60"/>
      <c r="IOU652" s="61"/>
      <c r="IOV652" s="104"/>
      <c r="IOW652" s="60"/>
      <c r="IOX652" s="61"/>
      <c r="IOY652" s="104"/>
      <c r="IOZ652" s="60"/>
      <c r="IPA652" s="61"/>
      <c r="IPB652" s="104"/>
      <c r="IPC652" s="60"/>
      <c r="IPD652" s="61"/>
      <c r="IPE652" s="104"/>
      <c r="IPF652" s="60"/>
      <c r="IPG652" s="61"/>
      <c r="IPH652" s="104"/>
      <c r="IPI652" s="60"/>
      <c r="IPJ652" s="61"/>
      <c r="IPK652" s="104"/>
      <c r="IPL652" s="60"/>
      <c r="IPM652" s="61"/>
      <c r="IPN652" s="104"/>
      <c r="IPO652" s="60"/>
      <c r="IPP652" s="61"/>
      <c r="IPQ652" s="104"/>
      <c r="IPR652" s="60"/>
      <c r="IPS652" s="61"/>
      <c r="IPT652" s="104"/>
      <c r="IPU652" s="60"/>
      <c r="IPV652" s="61"/>
      <c r="IPW652" s="104"/>
      <c r="IPX652" s="60"/>
      <c r="IPY652" s="61"/>
      <c r="IPZ652" s="104"/>
      <c r="IQA652" s="60"/>
      <c r="IQB652" s="61"/>
      <c r="IQC652" s="104"/>
      <c r="IQD652" s="60"/>
      <c r="IQE652" s="61"/>
      <c r="IQF652" s="104"/>
      <c r="IQG652" s="60"/>
      <c r="IQH652" s="61"/>
      <c r="IQI652" s="104"/>
      <c r="IQJ652" s="60"/>
      <c r="IQK652" s="61"/>
      <c r="IQL652" s="104"/>
      <c r="IQM652" s="60"/>
      <c r="IQN652" s="61"/>
      <c r="IQO652" s="104"/>
      <c r="IQP652" s="60"/>
      <c r="IQQ652" s="61"/>
      <c r="IQR652" s="104"/>
      <c r="IQS652" s="60"/>
      <c r="IQT652" s="61"/>
      <c r="IQU652" s="104"/>
      <c r="IQV652" s="60"/>
      <c r="IQW652" s="61"/>
      <c r="IQX652" s="104"/>
      <c r="IQY652" s="60"/>
      <c r="IQZ652" s="61"/>
      <c r="IRA652" s="104"/>
      <c r="IRB652" s="60"/>
      <c r="IRC652" s="61"/>
      <c r="IRD652" s="104"/>
      <c r="IRE652" s="60"/>
      <c r="IRF652" s="61"/>
      <c r="IRG652" s="104"/>
      <c r="IRH652" s="60"/>
      <c r="IRI652" s="61"/>
      <c r="IRJ652" s="104"/>
      <c r="IRK652" s="60"/>
      <c r="IRL652" s="61"/>
      <c r="IRM652" s="104"/>
      <c r="IRN652" s="60"/>
      <c r="IRO652" s="61"/>
      <c r="IRP652" s="104"/>
      <c r="IRQ652" s="60"/>
      <c r="IRR652" s="61"/>
      <c r="IRS652" s="104"/>
      <c r="IRT652" s="60"/>
      <c r="IRU652" s="61"/>
      <c r="IRV652" s="104"/>
      <c r="IRW652" s="60"/>
      <c r="IRX652" s="61"/>
      <c r="IRY652" s="104"/>
      <c r="IRZ652" s="60"/>
      <c r="ISA652" s="61"/>
      <c r="ISB652" s="104"/>
      <c r="ISC652" s="60"/>
      <c r="ISD652" s="61"/>
      <c r="ISE652" s="104"/>
      <c r="ISF652" s="60"/>
      <c r="ISG652" s="61"/>
      <c r="ISH652" s="104"/>
      <c r="ISI652" s="60"/>
      <c r="ISJ652" s="61"/>
      <c r="ISK652" s="104"/>
      <c r="ISL652" s="60"/>
      <c r="ISM652" s="61"/>
      <c r="ISN652" s="104"/>
      <c r="ISO652" s="60"/>
      <c r="ISP652" s="61"/>
      <c r="ISQ652" s="104"/>
      <c r="ISR652" s="60"/>
      <c r="ISS652" s="61"/>
      <c r="IST652" s="104"/>
      <c r="ISU652" s="60"/>
      <c r="ISV652" s="61"/>
      <c r="ISW652" s="104"/>
      <c r="ISX652" s="60"/>
      <c r="ISY652" s="61"/>
      <c r="ISZ652" s="104"/>
      <c r="ITA652" s="60"/>
      <c r="ITB652" s="61"/>
      <c r="ITC652" s="104"/>
      <c r="ITD652" s="60"/>
      <c r="ITE652" s="61"/>
      <c r="ITF652" s="104"/>
      <c r="ITG652" s="60"/>
      <c r="ITH652" s="61"/>
      <c r="ITI652" s="104"/>
      <c r="ITJ652" s="60"/>
      <c r="ITK652" s="61"/>
      <c r="ITL652" s="104"/>
      <c r="ITM652" s="60"/>
      <c r="ITN652" s="61"/>
      <c r="ITO652" s="104"/>
      <c r="ITP652" s="60"/>
      <c r="ITQ652" s="61"/>
      <c r="ITR652" s="104"/>
      <c r="ITS652" s="60"/>
      <c r="ITT652" s="61"/>
      <c r="ITU652" s="104"/>
      <c r="ITV652" s="60"/>
      <c r="ITW652" s="61"/>
      <c r="ITX652" s="104"/>
      <c r="ITY652" s="60"/>
      <c r="ITZ652" s="61"/>
      <c r="IUA652" s="104"/>
      <c r="IUB652" s="60"/>
      <c r="IUC652" s="61"/>
      <c r="IUD652" s="104"/>
      <c r="IUE652" s="60"/>
      <c r="IUF652" s="61"/>
      <c r="IUG652" s="104"/>
      <c r="IUH652" s="60"/>
      <c r="IUI652" s="61"/>
      <c r="IUJ652" s="104"/>
      <c r="IUK652" s="60"/>
      <c r="IUL652" s="61"/>
      <c r="IUM652" s="104"/>
      <c r="IUN652" s="60"/>
      <c r="IUO652" s="61"/>
      <c r="IUP652" s="104"/>
      <c r="IUQ652" s="60"/>
      <c r="IUR652" s="61"/>
      <c r="IUS652" s="104"/>
      <c r="IUT652" s="60"/>
      <c r="IUU652" s="61"/>
      <c r="IUV652" s="104"/>
      <c r="IUW652" s="60"/>
      <c r="IUX652" s="61"/>
      <c r="IUY652" s="104"/>
      <c r="IUZ652" s="60"/>
      <c r="IVA652" s="61"/>
      <c r="IVB652" s="104"/>
      <c r="IVC652" s="60"/>
      <c r="IVD652" s="61"/>
      <c r="IVE652" s="104"/>
      <c r="IVF652" s="60"/>
      <c r="IVG652" s="61"/>
      <c r="IVH652" s="104"/>
      <c r="IVI652" s="60"/>
      <c r="IVJ652" s="61"/>
      <c r="IVK652" s="104"/>
      <c r="IVL652" s="60"/>
      <c r="IVM652" s="61"/>
      <c r="IVN652" s="104"/>
      <c r="IVO652" s="60"/>
      <c r="IVP652" s="61"/>
      <c r="IVQ652" s="104"/>
      <c r="IVR652" s="60"/>
      <c r="IVS652" s="61"/>
      <c r="IVT652" s="104"/>
      <c r="IVU652" s="60"/>
      <c r="IVV652" s="61"/>
      <c r="IVW652" s="104"/>
      <c r="IVX652" s="60"/>
      <c r="IVY652" s="61"/>
      <c r="IVZ652" s="104"/>
      <c r="IWA652" s="60"/>
      <c r="IWB652" s="61"/>
      <c r="IWC652" s="104"/>
      <c r="IWD652" s="60"/>
      <c r="IWE652" s="61"/>
      <c r="IWF652" s="104"/>
      <c r="IWG652" s="60"/>
      <c r="IWH652" s="61"/>
      <c r="IWI652" s="104"/>
      <c r="IWJ652" s="60"/>
      <c r="IWK652" s="61"/>
      <c r="IWL652" s="104"/>
      <c r="IWM652" s="60"/>
      <c r="IWN652" s="61"/>
      <c r="IWO652" s="104"/>
      <c r="IWP652" s="60"/>
      <c r="IWQ652" s="61"/>
      <c r="IWR652" s="104"/>
      <c r="IWS652" s="60"/>
      <c r="IWT652" s="61"/>
      <c r="IWU652" s="104"/>
      <c r="IWV652" s="60"/>
      <c r="IWW652" s="61"/>
      <c r="IWX652" s="104"/>
      <c r="IWY652" s="60"/>
      <c r="IWZ652" s="61"/>
      <c r="IXA652" s="104"/>
      <c r="IXB652" s="60"/>
      <c r="IXC652" s="61"/>
      <c r="IXD652" s="104"/>
      <c r="IXE652" s="60"/>
      <c r="IXF652" s="61"/>
      <c r="IXG652" s="104"/>
      <c r="IXH652" s="60"/>
      <c r="IXI652" s="61"/>
      <c r="IXJ652" s="104"/>
      <c r="IXK652" s="60"/>
      <c r="IXL652" s="61"/>
      <c r="IXM652" s="104"/>
      <c r="IXN652" s="60"/>
      <c r="IXO652" s="61"/>
      <c r="IXP652" s="104"/>
      <c r="IXQ652" s="60"/>
      <c r="IXR652" s="61"/>
      <c r="IXS652" s="104"/>
      <c r="IXT652" s="60"/>
      <c r="IXU652" s="61"/>
      <c r="IXV652" s="104"/>
      <c r="IXW652" s="60"/>
      <c r="IXX652" s="61"/>
      <c r="IXY652" s="104"/>
      <c r="IXZ652" s="60"/>
      <c r="IYA652" s="61"/>
      <c r="IYB652" s="104"/>
      <c r="IYC652" s="60"/>
      <c r="IYD652" s="61"/>
      <c r="IYE652" s="104"/>
      <c r="IYF652" s="60"/>
      <c r="IYG652" s="61"/>
      <c r="IYH652" s="104"/>
      <c r="IYI652" s="60"/>
      <c r="IYJ652" s="61"/>
      <c r="IYK652" s="104"/>
      <c r="IYL652" s="60"/>
      <c r="IYM652" s="61"/>
      <c r="IYN652" s="104"/>
      <c r="IYO652" s="60"/>
      <c r="IYP652" s="61"/>
      <c r="IYQ652" s="104"/>
      <c r="IYR652" s="60"/>
      <c r="IYS652" s="61"/>
      <c r="IYT652" s="104"/>
      <c r="IYU652" s="60"/>
      <c r="IYV652" s="61"/>
      <c r="IYW652" s="104"/>
      <c r="IYX652" s="60"/>
      <c r="IYY652" s="61"/>
      <c r="IYZ652" s="104"/>
      <c r="IZA652" s="60"/>
      <c r="IZB652" s="61"/>
      <c r="IZC652" s="104"/>
      <c r="IZD652" s="60"/>
      <c r="IZE652" s="61"/>
      <c r="IZF652" s="104"/>
      <c r="IZG652" s="60"/>
      <c r="IZH652" s="61"/>
      <c r="IZI652" s="104"/>
      <c r="IZJ652" s="60"/>
      <c r="IZK652" s="61"/>
      <c r="IZL652" s="104"/>
      <c r="IZM652" s="60"/>
      <c r="IZN652" s="61"/>
      <c r="IZO652" s="104"/>
      <c r="IZP652" s="60"/>
      <c r="IZQ652" s="61"/>
      <c r="IZR652" s="104"/>
      <c r="IZS652" s="60"/>
      <c r="IZT652" s="61"/>
      <c r="IZU652" s="104"/>
      <c r="IZV652" s="60"/>
      <c r="IZW652" s="61"/>
      <c r="IZX652" s="104"/>
      <c r="IZY652" s="60"/>
      <c r="IZZ652" s="61"/>
      <c r="JAA652" s="104"/>
      <c r="JAB652" s="60"/>
      <c r="JAC652" s="61"/>
      <c r="JAD652" s="104"/>
      <c r="JAE652" s="60"/>
      <c r="JAF652" s="61"/>
      <c r="JAG652" s="104"/>
      <c r="JAH652" s="60"/>
      <c r="JAI652" s="61"/>
      <c r="JAJ652" s="104"/>
      <c r="JAK652" s="60"/>
      <c r="JAL652" s="61"/>
      <c r="JAM652" s="104"/>
      <c r="JAN652" s="60"/>
      <c r="JAO652" s="61"/>
      <c r="JAP652" s="104"/>
      <c r="JAQ652" s="60"/>
      <c r="JAR652" s="61"/>
      <c r="JAS652" s="104"/>
      <c r="JAT652" s="60"/>
      <c r="JAU652" s="61"/>
      <c r="JAV652" s="104"/>
      <c r="JAW652" s="60"/>
      <c r="JAX652" s="61"/>
      <c r="JAY652" s="104"/>
      <c r="JAZ652" s="60"/>
      <c r="JBA652" s="61"/>
      <c r="JBB652" s="104"/>
      <c r="JBC652" s="60"/>
      <c r="JBD652" s="61"/>
      <c r="JBE652" s="104"/>
      <c r="JBF652" s="60"/>
      <c r="JBG652" s="61"/>
      <c r="JBH652" s="104"/>
      <c r="JBI652" s="60"/>
      <c r="JBJ652" s="61"/>
      <c r="JBK652" s="104"/>
      <c r="JBL652" s="60"/>
      <c r="JBM652" s="61"/>
      <c r="JBN652" s="104"/>
      <c r="JBO652" s="60"/>
      <c r="JBP652" s="61"/>
      <c r="JBQ652" s="104"/>
      <c r="JBR652" s="60"/>
      <c r="JBS652" s="61"/>
      <c r="JBT652" s="104"/>
      <c r="JBU652" s="60"/>
      <c r="JBV652" s="61"/>
      <c r="JBW652" s="104"/>
      <c r="JBX652" s="60"/>
      <c r="JBY652" s="61"/>
      <c r="JBZ652" s="104"/>
      <c r="JCA652" s="60"/>
      <c r="JCB652" s="61"/>
      <c r="JCC652" s="104"/>
      <c r="JCD652" s="60"/>
      <c r="JCE652" s="61"/>
      <c r="JCF652" s="104"/>
      <c r="JCG652" s="60"/>
      <c r="JCH652" s="61"/>
      <c r="JCI652" s="104"/>
      <c r="JCJ652" s="60"/>
      <c r="JCK652" s="61"/>
      <c r="JCL652" s="104"/>
      <c r="JCM652" s="60"/>
      <c r="JCN652" s="61"/>
      <c r="JCO652" s="104"/>
      <c r="JCP652" s="60"/>
      <c r="JCQ652" s="61"/>
      <c r="JCR652" s="104"/>
      <c r="JCS652" s="60"/>
      <c r="JCT652" s="61"/>
      <c r="JCU652" s="104"/>
      <c r="JCV652" s="60"/>
      <c r="JCW652" s="61"/>
      <c r="JCX652" s="104"/>
      <c r="JCY652" s="60"/>
      <c r="JCZ652" s="61"/>
      <c r="JDA652" s="104"/>
      <c r="JDB652" s="60"/>
      <c r="JDC652" s="61"/>
      <c r="JDD652" s="104"/>
      <c r="JDE652" s="60"/>
      <c r="JDF652" s="61"/>
      <c r="JDG652" s="104"/>
      <c r="JDH652" s="60"/>
      <c r="JDI652" s="61"/>
      <c r="JDJ652" s="104"/>
      <c r="JDK652" s="60"/>
      <c r="JDL652" s="61"/>
      <c r="JDM652" s="104"/>
      <c r="JDN652" s="60"/>
      <c r="JDO652" s="61"/>
      <c r="JDP652" s="104"/>
      <c r="JDQ652" s="60"/>
      <c r="JDR652" s="61"/>
      <c r="JDS652" s="104"/>
      <c r="JDT652" s="60"/>
      <c r="JDU652" s="61"/>
      <c r="JDV652" s="104"/>
      <c r="JDW652" s="60"/>
      <c r="JDX652" s="61"/>
      <c r="JDY652" s="104"/>
      <c r="JDZ652" s="60"/>
      <c r="JEA652" s="61"/>
      <c r="JEB652" s="104"/>
      <c r="JEC652" s="60"/>
      <c r="JED652" s="61"/>
      <c r="JEE652" s="104"/>
      <c r="JEF652" s="60"/>
      <c r="JEG652" s="61"/>
      <c r="JEH652" s="104"/>
      <c r="JEI652" s="60"/>
      <c r="JEJ652" s="61"/>
      <c r="JEK652" s="104"/>
      <c r="JEL652" s="60"/>
      <c r="JEM652" s="61"/>
      <c r="JEN652" s="104"/>
      <c r="JEO652" s="60"/>
      <c r="JEP652" s="61"/>
      <c r="JEQ652" s="104"/>
      <c r="JER652" s="60"/>
      <c r="JES652" s="61"/>
      <c r="JET652" s="104"/>
      <c r="JEU652" s="60"/>
      <c r="JEV652" s="61"/>
      <c r="JEW652" s="104"/>
      <c r="JEX652" s="60"/>
      <c r="JEY652" s="61"/>
      <c r="JEZ652" s="104"/>
      <c r="JFA652" s="60"/>
      <c r="JFB652" s="61"/>
      <c r="JFC652" s="104"/>
      <c r="JFD652" s="60"/>
      <c r="JFE652" s="61"/>
      <c r="JFF652" s="104"/>
      <c r="JFG652" s="60"/>
      <c r="JFH652" s="61"/>
      <c r="JFI652" s="104"/>
      <c r="JFJ652" s="60"/>
      <c r="JFK652" s="61"/>
      <c r="JFL652" s="104"/>
      <c r="JFM652" s="60"/>
      <c r="JFN652" s="61"/>
      <c r="JFO652" s="104"/>
      <c r="JFP652" s="60"/>
      <c r="JFQ652" s="61"/>
      <c r="JFR652" s="104"/>
      <c r="JFS652" s="60"/>
      <c r="JFT652" s="61"/>
      <c r="JFU652" s="104"/>
      <c r="JFV652" s="60"/>
      <c r="JFW652" s="61"/>
      <c r="JFX652" s="104"/>
      <c r="JFY652" s="60"/>
      <c r="JFZ652" s="61"/>
      <c r="JGA652" s="104"/>
      <c r="JGB652" s="60"/>
      <c r="JGC652" s="61"/>
      <c r="JGD652" s="104"/>
      <c r="JGE652" s="60"/>
      <c r="JGF652" s="61"/>
      <c r="JGG652" s="104"/>
      <c r="JGH652" s="60"/>
      <c r="JGI652" s="61"/>
      <c r="JGJ652" s="104"/>
      <c r="JGK652" s="60"/>
      <c r="JGL652" s="61"/>
      <c r="JGM652" s="104"/>
      <c r="JGN652" s="60"/>
      <c r="JGO652" s="61"/>
      <c r="JGP652" s="104"/>
      <c r="JGQ652" s="60"/>
      <c r="JGR652" s="61"/>
      <c r="JGS652" s="104"/>
      <c r="JGT652" s="60"/>
      <c r="JGU652" s="61"/>
      <c r="JGV652" s="104"/>
      <c r="JGW652" s="60"/>
      <c r="JGX652" s="61"/>
      <c r="JGY652" s="104"/>
      <c r="JGZ652" s="60"/>
      <c r="JHA652" s="61"/>
      <c r="JHB652" s="104"/>
      <c r="JHC652" s="60"/>
      <c r="JHD652" s="61"/>
      <c r="JHE652" s="104"/>
      <c r="JHF652" s="60"/>
      <c r="JHG652" s="61"/>
      <c r="JHH652" s="104"/>
      <c r="JHI652" s="60"/>
      <c r="JHJ652" s="61"/>
      <c r="JHK652" s="104"/>
      <c r="JHL652" s="60"/>
      <c r="JHM652" s="61"/>
      <c r="JHN652" s="104"/>
      <c r="JHO652" s="60"/>
      <c r="JHP652" s="61"/>
      <c r="JHQ652" s="104"/>
      <c r="JHR652" s="60"/>
      <c r="JHS652" s="61"/>
      <c r="JHT652" s="104"/>
      <c r="JHU652" s="60"/>
      <c r="JHV652" s="61"/>
      <c r="JHW652" s="104"/>
      <c r="JHX652" s="60"/>
      <c r="JHY652" s="61"/>
      <c r="JHZ652" s="104"/>
      <c r="JIA652" s="60"/>
      <c r="JIB652" s="61"/>
      <c r="JIC652" s="104"/>
      <c r="JID652" s="60"/>
      <c r="JIE652" s="61"/>
      <c r="JIF652" s="104"/>
      <c r="JIG652" s="60"/>
      <c r="JIH652" s="61"/>
      <c r="JII652" s="104"/>
      <c r="JIJ652" s="60"/>
      <c r="JIK652" s="61"/>
      <c r="JIL652" s="104"/>
      <c r="JIM652" s="60"/>
      <c r="JIN652" s="61"/>
      <c r="JIO652" s="104"/>
      <c r="JIP652" s="60"/>
      <c r="JIQ652" s="61"/>
      <c r="JIR652" s="104"/>
      <c r="JIS652" s="60"/>
      <c r="JIT652" s="61"/>
      <c r="JIU652" s="104"/>
      <c r="JIV652" s="60"/>
      <c r="JIW652" s="61"/>
      <c r="JIX652" s="104"/>
      <c r="JIY652" s="60"/>
      <c r="JIZ652" s="61"/>
      <c r="JJA652" s="104"/>
      <c r="JJB652" s="60"/>
      <c r="JJC652" s="61"/>
      <c r="JJD652" s="104"/>
      <c r="JJE652" s="60"/>
      <c r="JJF652" s="61"/>
      <c r="JJG652" s="104"/>
      <c r="JJH652" s="60"/>
      <c r="JJI652" s="61"/>
      <c r="JJJ652" s="104"/>
      <c r="JJK652" s="60"/>
      <c r="JJL652" s="61"/>
      <c r="JJM652" s="104"/>
      <c r="JJN652" s="60"/>
      <c r="JJO652" s="61"/>
      <c r="JJP652" s="104"/>
      <c r="JJQ652" s="60"/>
      <c r="JJR652" s="61"/>
      <c r="JJS652" s="104"/>
      <c r="JJT652" s="60"/>
      <c r="JJU652" s="61"/>
      <c r="JJV652" s="104"/>
      <c r="JJW652" s="60"/>
      <c r="JJX652" s="61"/>
      <c r="JJY652" s="104"/>
      <c r="JJZ652" s="60"/>
      <c r="JKA652" s="61"/>
      <c r="JKB652" s="104"/>
      <c r="JKC652" s="60"/>
      <c r="JKD652" s="61"/>
      <c r="JKE652" s="104"/>
      <c r="JKF652" s="60"/>
      <c r="JKG652" s="61"/>
      <c r="JKH652" s="104"/>
      <c r="JKI652" s="60"/>
      <c r="JKJ652" s="61"/>
      <c r="JKK652" s="104"/>
      <c r="JKL652" s="60"/>
      <c r="JKM652" s="61"/>
      <c r="JKN652" s="104"/>
      <c r="JKO652" s="60"/>
      <c r="JKP652" s="61"/>
      <c r="JKQ652" s="104"/>
      <c r="JKR652" s="60"/>
      <c r="JKS652" s="61"/>
      <c r="JKT652" s="104"/>
      <c r="JKU652" s="60"/>
      <c r="JKV652" s="61"/>
      <c r="JKW652" s="104"/>
      <c r="JKX652" s="60"/>
      <c r="JKY652" s="61"/>
      <c r="JKZ652" s="104"/>
      <c r="JLA652" s="60"/>
      <c r="JLB652" s="61"/>
      <c r="JLC652" s="104"/>
      <c r="JLD652" s="60"/>
      <c r="JLE652" s="61"/>
      <c r="JLF652" s="104"/>
      <c r="JLG652" s="60"/>
      <c r="JLH652" s="61"/>
      <c r="JLI652" s="104"/>
      <c r="JLJ652" s="60"/>
      <c r="JLK652" s="61"/>
      <c r="JLL652" s="104"/>
      <c r="JLM652" s="60"/>
      <c r="JLN652" s="61"/>
      <c r="JLO652" s="104"/>
      <c r="JLP652" s="60"/>
      <c r="JLQ652" s="61"/>
      <c r="JLR652" s="104"/>
      <c r="JLS652" s="60"/>
      <c r="JLT652" s="61"/>
      <c r="JLU652" s="104"/>
      <c r="JLV652" s="60"/>
      <c r="JLW652" s="61"/>
      <c r="JLX652" s="104"/>
      <c r="JLY652" s="60"/>
      <c r="JLZ652" s="61"/>
      <c r="JMA652" s="104"/>
      <c r="JMB652" s="60"/>
      <c r="JMC652" s="61"/>
      <c r="JMD652" s="104"/>
      <c r="JME652" s="60"/>
      <c r="JMF652" s="61"/>
      <c r="JMG652" s="104"/>
      <c r="JMH652" s="60"/>
      <c r="JMI652" s="61"/>
      <c r="JMJ652" s="104"/>
      <c r="JMK652" s="60"/>
      <c r="JML652" s="61"/>
      <c r="JMM652" s="104"/>
      <c r="JMN652" s="60"/>
      <c r="JMO652" s="61"/>
      <c r="JMP652" s="104"/>
      <c r="JMQ652" s="60"/>
      <c r="JMR652" s="61"/>
      <c r="JMS652" s="104"/>
      <c r="JMT652" s="60"/>
      <c r="JMU652" s="61"/>
      <c r="JMV652" s="104"/>
      <c r="JMW652" s="60"/>
      <c r="JMX652" s="61"/>
      <c r="JMY652" s="104"/>
      <c r="JMZ652" s="60"/>
      <c r="JNA652" s="61"/>
      <c r="JNB652" s="104"/>
      <c r="JNC652" s="60"/>
      <c r="JND652" s="61"/>
      <c r="JNE652" s="104"/>
      <c r="JNF652" s="60"/>
      <c r="JNG652" s="61"/>
      <c r="JNH652" s="104"/>
      <c r="JNI652" s="60"/>
      <c r="JNJ652" s="61"/>
      <c r="JNK652" s="104"/>
      <c r="JNL652" s="60"/>
      <c r="JNM652" s="61"/>
      <c r="JNN652" s="104"/>
      <c r="JNO652" s="60"/>
      <c r="JNP652" s="61"/>
      <c r="JNQ652" s="104"/>
      <c r="JNR652" s="60"/>
      <c r="JNS652" s="61"/>
      <c r="JNT652" s="104"/>
      <c r="JNU652" s="60"/>
      <c r="JNV652" s="61"/>
      <c r="JNW652" s="104"/>
      <c r="JNX652" s="60"/>
      <c r="JNY652" s="61"/>
      <c r="JNZ652" s="104"/>
      <c r="JOA652" s="60"/>
      <c r="JOB652" s="61"/>
      <c r="JOC652" s="104"/>
      <c r="JOD652" s="60"/>
      <c r="JOE652" s="61"/>
      <c r="JOF652" s="104"/>
      <c r="JOG652" s="60"/>
      <c r="JOH652" s="61"/>
      <c r="JOI652" s="104"/>
      <c r="JOJ652" s="60"/>
      <c r="JOK652" s="61"/>
      <c r="JOL652" s="104"/>
      <c r="JOM652" s="60"/>
      <c r="JON652" s="61"/>
      <c r="JOO652" s="104"/>
      <c r="JOP652" s="60"/>
      <c r="JOQ652" s="61"/>
      <c r="JOR652" s="104"/>
      <c r="JOS652" s="60"/>
      <c r="JOT652" s="61"/>
      <c r="JOU652" s="104"/>
      <c r="JOV652" s="60"/>
      <c r="JOW652" s="61"/>
      <c r="JOX652" s="104"/>
      <c r="JOY652" s="60"/>
      <c r="JOZ652" s="61"/>
      <c r="JPA652" s="104"/>
      <c r="JPB652" s="60"/>
      <c r="JPC652" s="61"/>
      <c r="JPD652" s="104"/>
      <c r="JPE652" s="60"/>
      <c r="JPF652" s="61"/>
      <c r="JPG652" s="104"/>
      <c r="JPH652" s="60"/>
      <c r="JPI652" s="61"/>
      <c r="JPJ652" s="104"/>
      <c r="JPK652" s="60"/>
      <c r="JPL652" s="61"/>
      <c r="JPM652" s="104"/>
      <c r="JPN652" s="60"/>
      <c r="JPO652" s="61"/>
      <c r="JPP652" s="104"/>
      <c r="JPQ652" s="60"/>
      <c r="JPR652" s="61"/>
      <c r="JPS652" s="104"/>
      <c r="JPT652" s="60"/>
      <c r="JPU652" s="61"/>
      <c r="JPV652" s="104"/>
      <c r="JPW652" s="60"/>
      <c r="JPX652" s="61"/>
      <c r="JPY652" s="104"/>
      <c r="JPZ652" s="60"/>
      <c r="JQA652" s="61"/>
      <c r="JQB652" s="104"/>
      <c r="JQC652" s="60"/>
      <c r="JQD652" s="61"/>
      <c r="JQE652" s="104"/>
      <c r="JQF652" s="60"/>
      <c r="JQG652" s="61"/>
      <c r="JQH652" s="104"/>
      <c r="JQI652" s="60"/>
      <c r="JQJ652" s="61"/>
      <c r="JQK652" s="104"/>
      <c r="JQL652" s="60"/>
      <c r="JQM652" s="61"/>
      <c r="JQN652" s="104"/>
      <c r="JQO652" s="60"/>
      <c r="JQP652" s="61"/>
      <c r="JQQ652" s="104"/>
      <c r="JQR652" s="60"/>
      <c r="JQS652" s="61"/>
      <c r="JQT652" s="104"/>
      <c r="JQU652" s="60"/>
      <c r="JQV652" s="61"/>
      <c r="JQW652" s="104"/>
      <c r="JQX652" s="60"/>
      <c r="JQY652" s="61"/>
      <c r="JQZ652" s="104"/>
      <c r="JRA652" s="60"/>
      <c r="JRB652" s="61"/>
      <c r="JRC652" s="104"/>
      <c r="JRD652" s="60"/>
      <c r="JRE652" s="61"/>
      <c r="JRF652" s="104"/>
      <c r="JRG652" s="60"/>
      <c r="JRH652" s="61"/>
      <c r="JRI652" s="104"/>
      <c r="JRJ652" s="60"/>
      <c r="JRK652" s="61"/>
      <c r="JRL652" s="104"/>
      <c r="JRM652" s="60"/>
      <c r="JRN652" s="61"/>
      <c r="JRO652" s="104"/>
      <c r="JRP652" s="60"/>
      <c r="JRQ652" s="61"/>
      <c r="JRR652" s="104"/>
      <c r="JRS652" s="60"/>
      <c r="JRT652" s="61"/>
      <c r="JRU652" s="104"/>
      <c r="JRV652" s="60"/>
      <c r="JRW652" s="61"/>
      <c r="JRX652" s="104"/>
      <c r="JRY652" s="60"/>
      <c r="JRZ652" s="61"/>
      <c r="JSA652" s="104"/>
      <c r="JSB652" s="60"/>
      <c r="JSC652" s="61"/>
      <c r="JSD652" s="104"/>
      <c r="JSE652" s="60"/>
      <c r="JSF652" s="61"/>
      <c r="JSG652" s="104"/>
      <c r="JSH652" s="60"/>
      <c r="JSI652" s="61"/>
      <c r="JSJ652" s="104"/>
      <c r="JSK652" s="60"/>
      <c r="JSL652" s="61"/>
      <c r="JSM652" s="104"/>
      <c r="JSN652" s="60"/>
      <c r="JSO652" s="61"/>
      <c r="JSP652" s="104"/>
      <c r="JSQ652" s="60"/>
      <c r="JSR652" s="61"/>
      <c r="JSS652" s="104"/>
      <c r="JST652" s="60"/>
      <c r="JSU652" s="61"/>
      <c r="JSV652" s="104"/>
      <c r="JSW652" s="60"/>
      <c r="JSX652" s="61"/>
      <c r="JSY652" s="104"/>
      <c r="JSZ652" s="60"/>
      <c r="JTA652" s="61"/>
      <c r="JTB652" s="104"/>
      <c r="JTC652" s="60"/>
      <c r="JTD652" s="61"/>
      <c r="JTE652" s="104"/>
      <c r="JTF652" s="60"/>
      <c r="JTG652" s="61"/>
      <c r="JTH652" s="104"/>
      <c r="JTI652" s="60"/>
      <c r="JTJ652" s="61"/>
      <c r="JTK652" s="104"/>
      <c r="JTL652" s="60"/>
      <c r="JTM652" s="61"/>
      <c r="JTN652" s="104"/>
      <c r="JTO652" s="60"/>
      <c r="JTP652" s="61"/>
      <c r="JTQ652" s="104"/>
      <c r="JTR652" s="60"/>
      <c r="JTS652" s="61"/>
      <c r="JTT652" s="104"/>
      <c r="JTU652" s="60"/>
      <c r="JTV652" s="61"/>
      <c r="JTW652" s="104"/>
      <c r="JTX652" s="60"/>
      <c r="JTY652" s="61"/>
      <c r="JTZ652" s="104"/>
      <c r="JUA652" s="60"/>
      <c r="JUB652" s="61"/>
      <c r="JUC652" s="104"/>
      <c r="JUD652" s="60"/>
      <c r="JUE652" s="61"/>
      <c r="JUF652" s="104"/>
      <c r="JUG652" s="60"/>
      <c r="JUH652" s="61"/>
      <c r="JUI652" s="104"/>
      <c r="JUJ652" s="60"/>
      <c r="JUK652" s="61"/>
      <c r="JUL652" s="104"/>
      <c r="JUM652" s="60"/>
      <c r="JUN652" s="61"/>
      <c r="JUO652" s="104"/>
      <c r="JUP652" s="60"/>
      <c r="JUQ652" s="61"/>
      <c r="JUR652" s="104"/>
      <c r="JUS652" s="60"/>
      <c r="JUT652" s="61"/>
      <c r="JUU652" s="104"/>
      <c r="JUV652" s="60"/>
      <c r="JUW652" s="61"/>
      <c r="JUX652" s="104"/>
      <c r="JUY652" s="60"/>
      <c r="JUZ652" s="61"/>
      <c r="JVA652" s="104"/>
      <c r="JVB652" s="60"/>
      <c r="JVC652" s="61"/>
      <c r="JVD652" s="104"/>
      <c r="JVE652" s="60"/>
      <c r="JVF652" s="61"/>
      <c r="JVG652" s="104"/>
      <c r="JVH652" s="60"/>
      <c r="JVI652" s="61"/>
      <c r="JVJ652" s="104"/>
      <c r="JVK652" s="60"/>
      <c r="JVL652" s="61"/>
      <c r="JVM652" s="104"/>
      <c r="JVN652" s="60"/>
      <c r="JVO652" s="61"/>
      <c r="JVP652" s="104"/>
      <c r="JVQ652" s="60"/>
      <c r="JVR652" s="61"/>
      <c r="JVS652" s="104"/>
      <c r="JVT652" s="60"/>
      <c r="JVU652" s="61"/>
      <c r="JVV652" s="104"/>
      <c r="JVW652" s="60"/>
      <c r="JVX652" s="61"/>
      <c r="JVY652" s="104"/>
      <c r="JVZ652" s="60"/>
      <c r="JWA652" s="61"/>
      <c r="JWB652" s="104"/>
      <c r="JWC652" s="60"/>
      <c r="JWD652" s="61"/>
      <c r="JWE652" s="104"/>
      <c r="JWF652" s="60"/>
      <c r="JWG652" s="61"/>
      <c r="JWH652" s="104"/>
      <c r="JWI652" s="60"/>
      <c r="JWJ652" s="61"/>
      <c r="JWK652" s="104"/>
      <c r="JWL652" s="60"/>
      <c r="JWM652" s="61"/>
      <c r="JWN652" s="104"/>
      <c r="JWO652" s="60"/>
      <c r="JWP652" s="61"/>
      <c r="JWQ652" s="104"/>
      <c r="JWR652" s="60"/>
      <c r="JWS652" s="61"/>
      <c r="JWT652" s="104"/>
      <c r="JWU652" s="60"/>
      <c r="JWV652" s="61"/>
      <c r="JWW652" s="104"/>
      <c r="JWX652" s="60"/>
      <c r="JWY652" s="61"/>
      <c r="JWZ652" s="104"/>
      <c r="JXA652" s="60"/>
      <c r="JXB652" s="61"/>
      <c r="JXC652" s="104"/>
      <c r="JXD652" s="60"/>
      <c r="JXE652" s="61"/>
      <c r="JXF652" s="104"/>
      <c r="JXG652" s="60"/>
      <c r="JXH652" s="61"/>
      <c r="JXI652" s="104"/>
      <c r="JXJ652" s="60"/>
      <c r="JXK652" s="61"/>
      <c r="JXL652" s="104"/>
      <c r="JXM652" s="60"/>
      <c r="JXN652" s="61"/>
      <c r="JXO652" s="104"/>
      <c r="JXP652" s="60"/>
      <c r="JXQ652" s="61"/>
      <c r="JXR652" s="104"/>
      <c r="JXS652" s="60"/>
      <c r="JXT652" s="61"/>
      <c r="JXU652" s="104"/>
      <c r="JXV652" s="60"/>
      <c r="JXW652" s="61"/>
      <c r="JXX652" s="104"/>
      <c r="JXY652" s="60"/>
      <c r="JXZ652" s="61"/>
      <c r="JYA652" s="104"/>
      <c r="JYB652" s="60"/>
      <c r="JYC652" s="61"/>
      <c r="JYD652" s="104"/>
      <c r="JYE652" s="60"/>
      <c r="JYF652" s="61"/>
      <c r="JYG652" s="104"/>
      <c r="JYH652" s="60"/>
      <c r="JYI652" s="61"/>
      <c r="JYJ652" s="104"/>
      <c r="JYK652" s="60"/>
      <c r="JYL652" s="61"/>
      <c r="JYM652" s="104"/>
      <c r="JYN652" s="60"/>
      <c r="JYO652" s="61"/>
      <c r="JYP652" s="104"/>
      <c r="JYQ652" s="60"/>
      <c r="JYR652" s="61"/>
      <c r="JYS652" s="104"/>
      <c r="JYT652" s="60"/>
      <c r="JYU652" s="61"/>
      <c r="JYV652" s="104"/>
      <c r="JYW652" s="60"/>
      <c r="JYX652" s="61"/>
      <c r="JYY652" s="104"/>
      <c r="JYZ652" s="60"/>
      <c r="JZA652" s="61"/>
      <c r="JZB652" s="104"/>
      <c r="JZC652" s="60"/>
      <c r="JZD652" s="61"/>
      <c r="JZE652" s="104"/>
      <c r="JZF652" s="60"/>
      <c r="JZG652" s="61"/>
      <c r="JZH652" s="104"/>
      <c r="JZI652" s="60"/>
      <c r="JZJ652" s="61"/>
      <c r="JZK652" s="104"/>
      <c r="JZL652" s="60"/>
      <c r="JZM652" s="61"/>
      <c r="JZN652" s="104"/>
      <c r="JZO652" s="60"/>
      <c r="JZP652" s="61"/>
      <c r="JZQ652" s="104"/>
      <c r="JZR652" s="60"/>
      <c r="JZS652" s="61"/>
      <c r="JZT652" s="104"/>
      <c r="JZU652" s="60"/>
      <c r="JZV652" s="61"/>
      <c r="JZW652" s="104"/>
      <c r="JZX652" s="60"/>
      <c r="JZY652" s="61"/>
      <c r="JZZ652" s="104"/>
      <c r="KAA652" s="60"/>
      <c r="KAB652" s="61"/>
      <c r="KAC652" s="104"/>
      <c r="KAD652" s="60"/>
      <c r="KAE652" s="61"/>
      <c r="KAF652" s="104"/>
      <c r="KAG652" s="60"/>
      <c r="KAH652" s="61"/>
      <c r="KAI652" s="104"/>
      <c r="KAJ652" s="60"/>
      <c r="KAK652" s="61"/>
      <c r="KAL652" s="104"/>
      <c r="KAM652" s="60"/>
      <c r="KAN652" s="61"/>
      <c r="KAO652" s="104"/>
      <c r="KAP652" s="60"/>
      <c r="KAQ652" s="61"/>
      <c r="KAR652" s="104"/>
      <c r="KAS652" s="60"/>
      <c r="KAT652" s="61"/>
      <c r="KAU652" s="104"/>
      <c r="KAV652" s="60"/>
      <c r="KAW652" s="61"/>
      <c r="KAX652" s="104"/>
      <c r="KAY652" s="60"/>
      <c r="KAZ652" s="61"/>
      <c r="KBA652" s="104"/>
      <c r="KBB652" s="60"/>
      <c r="KBC652" s="61"/>
      <c r="KBD652" s="104"/>
      <c r="KBE652" s="60"/>
      <c r="KBF652" s="61"/>
      <c r="KBG652" s="104"/>
      <c r="KBH652" s="60"/>
      <c r="KBI652" s="61"/>
      <c r="KBJ652" s="104"/>
      <c r="KBK652" s="60"/>
      <c r="KBL652" s="61"/>
      <c r="KBM652" s="104"/>
      <c r="KBN652" s="60"/>
      <c r="KBO652" s="61"/>
      <c r="KBP652" s="104"/>
      <c r="KBQ652" s="60"/>
      <c r="KBR652" s="61"/>
      <c r="KBS652" s="104"/>
      <c r="KBT652" s="60"/>
      <c r="KBU652" s="61"/>
      <c r="KBV652" s="104"/>
      <c r="KBW652" s="60"/>
      <c r="KBX652" s="61"/>
      <c r="KBY652" s="104"/>
      <c r="KBZ652" s="60"/>
      <c r="KCA652" s="61"/>
      <c r="KCB652" s="104"/>
      <c r="KCC652" s="60"/>
      <c r="KCD652" s="61"/>
      <c r="KCE652" s="104"/>
      <c r="KCF652" s="60"/>
      <c r="KCG652" s="61"/>
      <c r="KCH652" s="104"/>
      <c r="KCI652" s="60"/>
      <c r="KCJ652" s="61"/>
      <c r="KCK652" s="104"/>
      <c r="KCL652" s="60"/>
      <c r="KCM652" s="61"/>
      <c r="KCN652" s="104"/>
      <c r="KCO652" s="60"/>
      <c r="KCP652" s="61"/>
      <c r="KCQ652" s="104"/>
      <c r="KCR652" s="60"/>
      <c r="KCS652" s="61"/>
      <c r="KCT652" s="104"/>
      <c r="KCU652" s="60"/>
      <c r="KCV652" s="61"/>
      <c r="KCW652" s="104"/>
      <c r="KCX652" s="60"/>
      <c r="KCY652" s="61"/>
      <c r="KCZ652" s="104"/>
      <c r="KDA652" s="60"/>
      <c r="KDB652" s="61"/>
      <c r="KDC652" s="104"/>
      <c r="KDD652" s="60"/>
      <c r="KDE652" s="61"/>
      <c r="KDF652" s="104"/>
      <c r="KDG652" s="60"/>
      <c r="KDH652" s="61"/>
      <c r="KDI652" s="104"/>
      <c r="KDJ652" s="60"/>
      <c r="KDK652" s="61"/>
      <c r="KDL652" s="104"/>
      <c r="KDM652" s="60"/>
      <c r="KDN652" s="61"/>
      <c r="KDO652" s="104"/>
      <c r="KDP652" s="60"/>
      <c r="KDQ652" s="61"/>
      <c r="KDR652" s="104"/>
      <c r="KDS652" s="60"/>
      <c r="KDT652" s="61"/>
      <c r="KDU652" s="104"/>
      <c r="KDV652" s="60"/>
      <c r="KDW652" s="61"/>
      <c r="KDX652" s="104"/>
      <c r="KDY652" s="60"/>
      <c r="KDZ652" s="61"/>
      <c r="KEA652" s="104"/>
      <c r="KEB652" s="60"/>
      <c r="KEC652" s="61"/>
      <c r="KED652" s="104"/>
      <c r="KEE652" s="60"/>
      <c r="KEF652" s="61"/>
      <c r="KEG652" s="104"/>
      <c r="KEH652" s="60"/>
      <c r="KEI652" s="61"/>
      <c r="KEJ652" s="104"/>
      <c r="KEK652" s="60"/>
      <c r="KEL652" s="61"/>
      <c r="KEM652" s="104"/>
      <c r="KEN652" s="60"/>
      <c r="KEO652" s="61"/>
      <c r="KEP652" s="104"/>
      <c r="KEQ652" s="60"/>
      <c r="KER652" s="61"/>
      <c r="KES652" s="104"/>
      <c r="KET652" s="60"/>
      <c r="KEU652" s="61"/>
      <c r="KEV652" s="104"/>
      <c r="KEW652" s="60"/>
      <c r="KEX652" s="61"/>
      <c r="KEY652" s="104"/>
      <c r="KEZ652" s="60"/>
      <c r="KFA652" s="61"/>
      <c r="KFB652" s="104"/>
      <c r="KFC652" s="60"/>
      <c r="KFD652" s="61"/>
      <c r="KFE652" s="104"/>
      <c r="KFF652" s="60"/>
      <c r="KFG652" s="61"/>
      <c r="KFH652" s="104"/>
      <c r="KFI652" s="60"/>
      <c r="KFJ652" s="61"/>
      <c r="KFK652" s="104"/>
      <c r="KFL652" s="60"/>
      <c r="KFM652" s="61"/>
      <c r="KFN652" s="104"/>
      <c r="KFO652" s="60"/>
      <c r="KFP652" s="61"/>
      <c r="KFQ652" s="104"/>
      <c r="KFR652" s="60"/>
      <c r="KFS652" s="61"/>
      <c r="KFT652" s="104"/>
      <c r="KFU652" s="60"/>
      <c r="KFV652" s="61"/>
      <c r="KFW652" s="104"/>
      <c r="KFX652" s="60"/>
      <c r="KFY652" s="61"/>
      <c r="KFZ652" s="104"/>
      <c r="KGA652" s="60"/>
      <c r="KGB652" s="61"/>
      <c r="KGC652" s="104"/>
      <c r="KGD652" s="60"/>
      <c r="KGE652" s="61"/>
      <c r="KGF652" s="104"/>
      <c r="KGG652" s="60"/>
      <c r="KGH652" s="61"/>
      <c r="KGI652" s="104"/>
      <c r="KGJ652" s="60"/>
      <c r="KGK652" s="61"/>
      <c r="KGL652" s="104"/>
      <c r="KGM652" s="60"/>
      <c r="KGN652" s="61"/>
      <c r="KGO652" s="104"/>
      <c r="KGP652" s="60"/>
      <c r="KGQ652" s="61"/>
      <c r="KGR652" s="104"/>
      <c r="KGS652" s="60"/>
      <c r="KGT652" s="61"/>
      <c r="KGU652" s="104"/>
      <c r="KGV652" s="60"/>
      <c r="KGW652" s="61"/>
      <c r="KGX652" s="104"/>
      <c r="KGY652" s="60"/>
      <c r="KGZ652" s="61"/>
      <c r="KHA652" s="104"/>
      <c r="KHB652" s="60"/>
      <c r="KHC652" s="61"/>
      <c r="KHD652" s="104"/>
      <c r="KHE652" s="60"/>
      <c r="KHF652" s="61"/>
      <c r="KHG652" s="104"/>
      <c r="KHH652" s="60"/>
      <c r="KHI652" s="61"/>
      <c r="KHJ652" s="104"/>
      <c r="KHK652" s="60"/>
      <c r="KHL652" s="61"/>
      <c r="KHM652" s="104"/>
      <c r="KHN652" s="60"/>
      <c r="KHO652" s="61"/>
      <c r="KHP652" s="104"/>
      <c r="KHQ652" s="60"/>
      <c r="KHR652" s="61"/>
      <c r="KHS652" s="104"/>
      <c r="KHT652" s="60"/>
      <c r="KHU652" s="61"/>
      <c r="KHV652" s="104"/>
      <c r="KHW652" s="60"/>
      <c r="KHX652" s="61"/>
      <c r="KHY652" s="104"/>
      <c r="KHZ652" s="60"/>
      <c r="KIA652" s="61"/>
      <c r="KIB652" s="104"/>
      <c r="KIC652" s="60"/>
      <c r="KID652" s="61"/>
      <c r="KIE652" s="104"/>
      <c r="KIF652" s="60"/>
      <c r="KIG652" s="61"/>
      <c r="KIH652" s="104"/>
      <c r="KII652" s="60"/>
      <c r="KIJ652" s="61"/>
      <c r="KIK652" s="104"/>
      <c r="KIL652" s="60"/>
      <c r="KIM652" s="61"/>
      <c r="KIN652" s="104"/>
      <c r="KIO652" s="60"/>
      <c r="KIP652" s="61"/>
      <c r="KIQ652" s="104"/>
      <c r="KIR652" s="60"/>
      <c r="KIS652" s="61"/>
      <c r="KIT652" s="104"/>
      <c r="KIU652" s="60"/>
      <c r="KIV652" s="61"/>
      <c r="KIW652" s="104"/>
      <c r="KIX652" s="60"/>
      <c r="KIY652" s="61"/>
      <c r="KIZ652" s="104"/>
      <c r="KJA652" s="60"/>
      <c r="KJB652" s="61"/>
      <c r="KJC652" s="104"/>
      <c r="KJD652" s="60"/>
      <c r="KJE652" s="61"/>
      <c r="KJF652" s="104"/>
      <c r="KJG652" s="60"/>
      <c r="KJH652" s="61"/>
      <c r="KJI652" s="104"/>
      <c r="KJJ652" s="60"/>
      <c r="KJK652" s="61"/>
      <c r="KJL652" s="104"/>
      <c r="KJM652" s="60"/>
      <c r="KJN652" s="61"/>
      <c r="KJO652" s="104"/>
      <c r="KJP652" s="60"/>
      <c r="KJQ652" s="61"/>
      <c r="KJR652" s="104"/>
      <c r="KJS652" s="60"/>
      <c r="KJT652" s="61"/>
      <c r="KJU652" s="104"/>
      <c r="KJV652" s="60"/>
      <c r="KJW652" s="61"/>
      <c r="KJX652" s="104"/>
      <c r="KJY652" s="60"/>
      <c r="KJZ652" s="61"/>
      <c r="KKA652" s="104"/>
      <c r="KKB652" s="60"/>
      <c r="KKC652" s="61"/>
      <c r="KKD652" s="104"/>
      <c r="KKE652" s="60"/>
      <c r="KKF652" s="61"/>
      <c r="KKG652" s="104"/>
      <c r="KKH652" s="60"/>
      <c r="KKI652" s="61"/>
      <c r="KKJ652" s="104"/>
      <c r="KKK652" s="60"/>
      <c r="KKL652" s="61"/>
      <c r="KKM652" s="104"/>
      <c r="KKN652" s="60"/>
      <c r="KKO652" s="61"/>
      <c r="KKP652" s="104"/>
      <c r="KKQ652" s="60"/>
      <c r="KKR652" s="61"/>
      <c r="KKS652" s="104"/>
      <c r="KKT652" s="60"/>
      <c r="KKU652" s="61"/>
      <c r="KKV652" s="104"/>
      <c r="KKW652" s="60"/>
      <c r="KKX652" s="61"/>
      <c r="KKY652" s="104"/>
      <c r="KKZ652" s="60"/>
      <c r="KLA652" s="61"/>
      <c r="KLB652" s="104"/>
      <c r="KLC652" s="60"/>
      <c r="KLD652" s="61"/>
      <c r="KLE652" s="104"/>
      <c r="KLF652" s="60"/>
      <c r="KLG652" s="61"/>
      <c r="KLH652" s="104"/>
      <c r="KLI652" s="60"/>
      <c r="KLJ652" s="61"/>
      <c r="KLK652" s="104"/>
      <c r="KLL652" s="60"/>
      <c r="KLM652" s="61"/>
      <c r="KLN652" s="104"/>
      <c r="KLO652" s="60"/>
      <c r="KLP652" s="61"/>
      <c r="KLQ652" s="104"/>
      <c r="KLR652" s="60"/>
      <c r="KLS652" s="61"/>
      <c r="KLT652" s="104"/>
      <c r="KLU652" s="60"/>
      <c r="KLV652" s="61"/>
      <c r="KLW652" s="104"/>
      <c r="KLX652" s="60"/>
      <c r="KLY652" s="61"/>
      <c r="KLZ652" s="104"/>
      <c r="KMA652" s="60"/>
      <c r="KMB652" s="61"/>
      <c r="KMC652" s="104"/>
      <c r="KMD652" s="60"/>
      <c r="KME652" s="61"/>
      <c r="KMF652" s="104"/>
      <c r="KMG652" s="60"/>
      <c r="KMH652" s="61"/>
      <c r="KMI652" s="104"/>
      <c r="KMJ652" s="60"/>
      <c r="KMK652" s="61"/>
      <c r="KML652" s="104"/>
      <c r="KMM652" s="60"/>
      <c r="KMN652" s="61"/>
      <c r="KMO652" s="104"/>
      <c r="KMP652" s="60"/>
      <c r="KMQ652" s="61"/>
      <c r="KMR652" s="104"/>
      <c r="KMS652" s="60"/>
      <c r="KMT652" s="61"/>
      <c r="KMU652" s="104"/>
      <c r="KMV652" s="60"/>
      <c r="KMW652" s="61"/>
      <c r="KMX652" s="104"/>
      <c r="KMY652" s="60"/>
      <c r="KMZ652" s="61"/>
      <c r="KNA652" s="104"/>
      <c r="KNB652" s="60"/>
      <c r="KNC652" s="61"/>
      <c r="KND652" s="104"/>
      <c r="KNE652" s="60"/>
      <c r="KNF652" s="61"/>
      <c r="KNG652" s="104"/>
      <c r="KNH652" s="60"/>
      <c r="KNI652" s="61"/>
      <c r="KNJ652" s="104"/>
      <c r="KNK652" s="60"/>
      <c r="KNL652" s="61"/>
      <c r="KNM652" s="104"/>
      <c r="KNN652" s="60"/>
      <c r="KNO652" s="61"/>
      <c r="KNP652" s="104"/>
      <c r="KNQ652" s="60"/>
      <c r="KNR652" s="61"/>
      <c r="KNS652" s="104"/>
      <c r="KNT652" s="60"/>
      <c r="KNU652" s="61"/>
      <c r="KNV652" s="104"/>
      <c r="KNW652" s="60"/>
      <c r="KNX652" s="61"/>
      <c r="KNY652" s="104"/>
      <c r="KNZ652" s="60"/>
      <c r="KOA652" s="61"/>
      <c r="KOB652" s="104"/>
      <c r="KOC652" s="60"/>
      <c r="KOD652" s="61"/>
      <c r="KOE652" s="104"/>
      <c r="KOF652" s="60"/>
      <c r="KOG652" s="61"/>
      <c r="KOH652" s="104"/>
      <c r="KOI652" s="60"/>
      <c r="KOJ652" s="61"/>
      <c r="KOK652" s="104"/>
      <c r="KOL652" s="60"/>
      <c r="KOM652" s="61"/>
      <c r="KON652" s="104"/>
      <c r="KOO652" s="60"/>
      <c r="KOP652" s="61"/>
      <c r="KOQ652" s="104"/>
      <c r="KOR652" s="60"/>
      <c r="KOS652" s="61"/>
      <c r="KOT652" s="104"/>
      <c r="KOU652" s="60"/>
      <c r="KOV652" s="61"/>
      <c r="KOW652" s="104"/>
      <c r="KOX652" s="60"/>
      <c r="KOY652" s="61"/>
      <c r="KOZ652" s="104"/>
      <c r="KPA652" s="60"/>
      <c r="KPB652" s="61"/>
      <c r="KPC652" s="104"/>
      <c r="KPD652" s="60"/>
      <c r="KPE652" s="61"/>
      <c r="KPF652" s="104"/>
      <c r="KPG652" s="60"/>
      <c r="KPH652" s="61"/>
      <c r="KPI652" s="104"/>
      <c r="KPJ652" s="60"/>
      <c r="KPK652" s="61"/>
      <c r="KPL652" s="104"/>
      <c r="KPM652" s="60"/>
      <c r="KPN652" s="61"/>
      <c r="KPO652" s="104"/>
      <c r="KPP652" s="60"/>
      <c r="KPQ652" s="61"/>
      <c r="KPR652" s="104"/>
      <c r="KPS652" s="60"/>
      <c r="KPT652" s="61"/>
      <c r="KPU652" s="104"/>
      <c r="KPV652" s="60"/>
      <c r="KPW652" s="61"/>
      <c r="KPX652" s="104"/>
      <c r="KPY652" s="60"/>
      <c r="KPZ652" s="61"/>
      <c r="KQA652" s="104"/>
      <c r="KQB652" s="60"/>
      <c r="KQC652" s="61"/>
      <c r="KQD652" s="104"/>
      <c r="KQE652" s="60"/>
      <c r="KQF652" s="61"/>
      <c r="KQG652" s="104"/>
      <c r="KQH652" s="60"/>
      <c r="KQI652" s="61"/>
      <c r="KQJ652" s="104"/>
      <c r="KQK652" s="60"/>
      <c r="KQL652" s="61"/>
      <c r="KQM652" s="104"/>
      <c r="KQN652" s="60"/>
      <c r="KQO652" s="61"/>
      <c r="KQP652" s="104"/>
      <c r="KQQ652" s="60"/>
      <c r="KQR652" s="61"/>
      <c r="KQS652" s="104"/>
      <c r="KQT652" s="60"/>
      <c r="KQU652" s="61"/>
      <c r="KQV652" s="104"/>
      <c r="KQW652" s="60"/>
      <c r="KQX652" s="61"/>
      <c r="KQY652" s="104"/>
      <c r="KQZ652" s="60"/>
      <c r="KRA652" s="61"/>
      <c r="KRB652" s="104"/>
      <c r="KRC652" s="60"/>
      <c r="KRD652" s="61"/>
      <c r="KRE652" s="104"/>
      <c r="KRF652" s="60"/>
      <c r="KRG652" s="61"/>
      <c r="KRH652" s="104"/>
      <c r="KRI652" s="60"/>
      <c r="KRJ652" s="61"/>
      <c r="KRK652" s="104"/>
      <c r="KRL652" s="60"/>
      <c r="KRM652" s="61"/>
      <c r="KRN652" s="104"/>
      <c r="KRO652" s="60"/>
      <c r="KRP652" s="61"/>
      <c r="KRQ652" s="104"/>
      <c r="KRR652" s="60"/>
      <c r="KRS652" s="61"/>
      <c r="KRT652" s="104"/>
      <c r="KRU652" s="60"/>
      <c r="KRV652" s="61"/>
      <c r="KRW652" s="104"/>
      <c r="KRX652" s="60"/>
      <c r="KRY652" s="61"/>
      <c r="KRZ652" s="104"/>
      <c r="KSA652" s="60"/>
      <c r="KSB652" s="61"/>
      <c r="KSC652" s="104"/>
      <c r="KSD652" s="60"/>
      <c r="KSE652" s="61"/>
      <c r="KSF652" s="104"/>
      <c r="KSG652" s="60"/>
      <c r="KSH652" s="61"/>
      <c r="KSI652" s="104"/>
      <c r="KSJ652" s="60"/>
      <c r="KSK652" s="61"/>
      <c r="KSL652" s="104"/>
      <c r="KSM652" s="60"/>
      <c r="KSN652" s="61"/>
      <c r="KSO652" s="104"/>
      <c r="KSP652" s="60"/>
      <c r="KSQ652" s="61"/>
      <c r="KSR652" s="104"/>
      <c r="KSS652" s="60"/>
      <c r="KST652" s="61"/>
      <c r="KSU652" s="104"/>
      <c r="KSV652" s="60"/>
      <c r="KSW652" s="61"/>
      <c r="KSX652" s="104"/>
      <c r="KSY652" s="60"/>
      <c r="KSZ652" s="61"/>
      <c r="KTA652" s="104"/>
      <c r="KTB652" s="60"/>
      <c r="KTC652" s="61"/>
      <c r="KTD652" s="104"/>
      <c r="KTE652" s="60"/>
      <c r="KTF652" s="61"/>
      <c r="KTG652" s="104"/>
      <c r="KTH652" s="60"/>
      <c r="KTI652" s="61"/>
      <c r="KTJ652" s="104"/>
      <c r="KTK652" s="60"/>
      <c r="KTL652" s="61"/>
      <c r="KTM652" s="104"/>
      <c r="KTN652" s="60"/>
      <c r="KTO652" s="61"/>
      <c r="KTP652" s="104"/>
      <c r="KTQ652" s="60"/>
      <c r="KTR652" s="61"/>
      <c r="KTS652" s="104"/>
      <c r="KTT652" s="60"/>
      <c r="KTU652" s="61"/>
      <c r="KTV652" s="104"/>
      <c r="KTW652" s="60"/>
      <c r="KTX652" s="61"/>
      <c r="KTY652" s="104"/>
      <c r="KTZ652" s="60"/>
      <c r="KUA652" s="61"/>
      <c r="KUB652" s="104"/>
      <c r="KUC652" s="60"/>
      <c r="KUD652" s="61"/>
      <c r="KUE652" s="104"/>
      <c r="KUF652" s="60"/>
      <c r="KUG652" s="61"/>
      <c r="KUH652" s="104"/>
      <c r="KUI652" s="60"/>
      <c r="KUJ652" s="61"/>
      <c r="KUK652" s="104"/>
      <c r="KUL652" s="60"/>
      <c r="KUM652" s="61"/>
      <c r="KUN652" s="104"/>
      <c r="KUO652" s="60"/>
      <c r="KUP652" s="61"/>
      <c r="KUQ652" s="104"/>
      <c r="KUR652" s="60"/>
      <c r="KUS652" s="61"/>
      <c r="KUT652" s="104"/>
      <c r="KUU652" s="60"/>
      <c r="KUV652" s="61"/>
      <c r="KUW652" s="104"/>
      <c r="KUX652" s="60"/>
      <c r="KUY652" s="61"/>
      <c r="KUZ652" s="104"/>
      <c r="KVA652" s="60"/>
      <c r="KVB652" s="61"/>
      <c r="KVC652" s="104"/>
      <c r="KVD652" s="60"/>
      <c r="KVE652" s="61"/>
      <c r="KVF652" s="104"/>
      <c r="KVG652" s="60"/>
      <c r="KVH652" s="61"/>
      <c r="KVI652" s="104"/>
      <c r="KVJ652" s="60"/>
      <c r="KVK652" s="61"/>
      <c r="KVL652" s="104"/>
      <c r="KVM652" s="60"/>
      <c r="KVN652" s="61"/>
      <c r="KVO652" s="104"/>
      <c r="KVP652" s="60"/>
      <c r="KVQ652" s="61"/>
      <c r="KVR652" s="104"/>
      <c r="KVS652" s="60"/>
      <c r="KVT652" s="61"/>
      <c r="KVU652" s="104"/>
      <c r="KVV652" s="60"/>
      <c r="KVW652" s="61"/>
      <c r="KVX652" s="104"/>
      <c r="KVY652" s="60"/>
      <c r="KVZ652" s="61"/>
      <c r="KWA652" s="104"/>
      <c r="KWB652" s="60"/>
      <c r="KWC652" s="61"/>
      <c r="KWD652" s="104"/>
      <c r="KWE652" s="60"/>
      <c r="KWF652" s="61"/>
      <c r="KWG652" s="104"/>
      <c r="KWH652" s="60"/>
      <c r="KWI652" s="61"/>
      <c r="KWJ652" s="104"/>
      <c r="KWK652" s="60"/>
      <c r="KWL652" s="61"/>
      <c r="KWM652" s="104"/>
      <c r="KWN652" s="60"/>
      <c r="KWO652" s="61"/>
      <c r="KWP652" s="104"/>
      <c r="KWQ652" s="60"/>
      <c r="KWR652" s="61"/>
      <c r="KWS652" s="104"/>
      <c r="KWT652" s="60"/>
      <c r="KWU652" s="61"/>
      <c r="KWV652" s="104"/>
      <c r="KWW652" s="60"/>
      <c r="KWX652" s="61"/>
      <c r="KWY652" s="104"/>
      <c r="KWZ652" s="60"/>
      <c r="KXA652" s="61"/>
      <c r="KXB652" s="104"/>
      <c r="KXC652" s="60"/>
      <c r="KXD652" s="61"/>
      <c r="KXE652" s="104"/>
      <c r="KXF652" s="60"/>
      <c r="KXG652" s="61"/>
      <c r="KXH652" s="104"/>
      <c r="KXI652" s="60"/>
      <c r="KXJ652" s="61"/>
      <c r="KXK652" s="104"/>
      <c r="KXL652" s="60"/>
      <c r="KXM652" s="61"/>
      <c r="KXN652" s="104"/>
      <c r="KXO652" s="60"/>
      <c r="KXP652" s="61"/>
      <c r="KXQ652" s="104"/>
      <c r="KXR652" s="60"/>
      <c r="KXS652" s="61"/>
      <c r="KXT652" s="104"/>
      <c r="KXU652" s="60"/>
      <c r="KXV652" s="61"/>
      <c r="KXW652" s="104"/>
      <c r="KXX652" s="60"/>
      <c r="KXY652" s="61"/>
      <c r="KXZ652" s="104"/>
      <c r="KYA652" s="60"/>
      <c r="KYB652" s="61"/>
      <c r="KYC652" s="104"/>
      <c r="KYD652" s="60"/>
      <c r="KYE652" s="61"/>
      <c r="KYF652" s="104"/>
      <c r="KYG652" s="60"/>
      <c r="KYH652" s="61"/>
      <c r="KYI652" s="104"/>
      <c r="KYJ652" s="60"/>
      <c r="KYK652" s="61"/>
      <c r="KYL652" s="104"/>
      <c r="KYM652" s="60"/>
      <c r="KYN652" s="61"/>
      <c r="KYO652" s="104"/>
      <c r="KYP652" s="60"/>
      <c r="KYQ652" s="61"/>
      <c r="KYR652" s="104"/>
      <c r="KYS652" s="60"/>
      <c r="KYT652" s="61"/>
      <c r="KYU652" s="104"/>
      <c r="KYV652" s="60"/>
      <c r="KYW652" s="61"/>
      <c r="KYX652" s="104"/>
      <c r="KYY652" s="60"/>
      <c r="KYZ652" s="61"/>
      <c r="KZA652" s="104"/>
      <c r="KZB652" s="60"/>
      <c r="KZC652" s="61"/>
      <c r="KZD652" s="104"/>
      <c r="KZE652" s="60"/>
      <c r="KZF652" s="61"/>
      <c r="KZG652" s="104"/>
      <c r="KZH652" s="60"/>
      <c r="KZI652" s="61"/>
      <c r="KZJ652" s="104"/>
      <c r="KZK652" s="60"/>
      <c r="KZL652" s="61"/>
      <c r="KZM652" s="104"/>
      <c r="KZN652" s="60"/>
      <c r="KZO652" s="61"/>
      <c r="KZP652" s="104"/>
      <c r="KZQ652" s="60"/>
      <c r="KZR652" s="61"/>
      <c r="KZS652" s="104"/>
      <c r="KZT652" s="60"/>
      <c r="KZU652" s="61"/>
      <c r="KZV652" s="104"/>
      <c r="KZW652" s="60"/>
      <c r="KZX652" s="61"/>
      <c r="KZY652" s="104"/>
      <c r="KZZ652" s="60"/>
      <c r="LAA652" s="61"/>
      <c r="LAB652" s="104"/>
      <c r="LAC652" s="60"/>
      <c r="LAD652" s="61"/>
      <c r="LAE652" s="104"/>
      <c r="LAF652" s="60"/>
      <c r="LAG652" s="61"/>
      <c r="LAH652" s="104"/>
      <c r="LAI652" s="60"/>
      <c r="LAJ652" s="61"/>
      <c r="LAK652" s="104"/>
      <c r="LAL652" s="60"/>
      <c r="LAM652" s="61"/>
      <c r="LAN652" s="104"/>
      <c r="LAO652" s="60"/>
      <c r="LAP652" s="61"/>
      <c r="LAQ652" s="104"/>
      <c r="LAR652" s="60"/>
      <c r="LAS652" s="61"/>
      <c r="LAT652" s="104"/>
      <c r="LAU652" s="60"/>
      <c r="LAV652" s="61"/>
      <c r="LAW652" s="104"/>
      <c r="LAX652" s="60"/>
      <c r="LAY652" s="61"/>
      <c r="LAZ652" s="104"/>
      <c r="LBA652" s="60"/>
      <c r="LBB652" s="61"/>
      <c r="LBC652" s="104"/>
      <c r="LBD652" s="60"/>
      <c r="LBE652" s="61"/>
      <c r="LBF652" s="104"/>
      <c r="LBG652" s="60"/>
      <c r="LBH652" s="61"/>
      <c r="LBI652" s="104"/>
      <c r="LBJ652" s="60"/>
      <c r="LBK652" s="61"/>
      <c r="LBL652" s="104"/>
      <c r="LBM652" s="60"/>
      <c r="LBN652" s="61"/>
      <c r="LBO652" s="104"/>
      <c r="LBP652" s="60"/>
      <c r="LBQ652" s="61"/>
      <c r="LBR652" s="104"/>
      <c r="LBS652" s="60"/>
      <c r="LBT652" s="61"/>
      <c r="LBU652" s="104"/>
      <c r="LBV652" s="60"/>
      <c r="LBW652" s="61"/>
      <c r="LBX652" s="104"/>
      <c r="LBY652" s="60"/>
      <c r="LBZ652" s="61"/>
      <c r="LCA652" s="104"/>
      <c r="LCB652" s="60"/>
      <c r="LCC652" s="61"/>
      <c r="LCD652" s="104"/>
      <c r="LCE652" s="60"/>
      <c r="LCF652" s="61"/>
      <c r="LCG652" s="104"/>
      <c r="LCH652" s="60"/>
      <c r="LCI652" s="61"/>
      <c r="LCJ652" s="104"/>
      <c r="LCK652" s="60"/>
      <c r="LCL652" s="61"/>
      <c r="LCM652" s="104"/>
      <c r="LCN652" s="60"/>
      <c r="LCO652" s="61"/>
      <c r="LCP652" s="104"/>
      <c r="LCQ652" s="60"/>
      <c r="LCR652" s="61"/>
      <c r="LCS652" s="104"/>
      <c r="LCT652" s="60"/>
      <c r="LCU652" s="61"/>
      <c r="LCV652" s="104"/>
      <c r="LCW652" s="60"/>
      <c r="LCX652" s="61"/>
      <c r="LCY652" s="104"/>
      <c r="LCZ652" s="60"/>
      <c r="LDA652" s="61"/>
      <c r="LDB652" s="104"/>
      <c r="LDC652" s="60"/>
      <c r="LDD652" s="61"/>
      <c r="LDE652" s="104"/>
      <c r="LDF652" s="60"/>
      <c r="LDG652" s="61"/>
      <c r="LDH652" s="104"/>
      <c r="LDI652" s="60"/>
      <c r="LDJ652" s="61"/>
      <c r="LDK652" s="104"/>
      <c r="LDL652" s="60"/>
      <c r="LDM652" s="61"/>
      <c r="LDN652" s="104"/>
      <c r="LDO652" s="60"/>
      <c r="LDP652" s="61"/>
      <c r="LDQ652" s="104"/>
      <c r="LDR652" s="60"/>
      <c r="LDS652" s="61"/>
      <c r="LDT652" s="104"/>
      <c r="LDU652" s="60"/>
      <c r="LDV652" s="61"/>
      <c r="LDW652" s="104"/>
      <c r="LDX652" s="60"/>
      <c r="LDY652" s="61"/>
      <c r="LDZ652" s="104"/>
      <c r="LEA652" s="60"/>
      <c r="LEB652" s="61"/>
      <c r="LEC652" s="104"/>
      <c r="LED652" s="60"/>
      <c r="LEE652" s="61"/>
      <c r="LEF652" s="104"/>
      <c r="LEG652" s="60"/>
      <c r="LEH652" s="61"/>
      <c r="LEI652" s="104"/>
      <c r="LEJ652" s="60"/>
      <c r="LEK652" s="61"/>
      <c r="LEL652" s="104"/>
      <c r="LEM652" s="60"/>
      <c r="LEN652" s="61"/>
      <c r="LEO652" s="104"/>
      <c r="LEP652" s="60"/>
      <c r="LEQ652" s="61"/>
      <c r="LER652" s="104"/>
      <c r="LES652" s="60"/>
      <c r="LET652" s="61"/>
      <c r="LEU652" s="104"/>
      <c r="LEV652" s="60"/>
      <c r="LEW652" s="61"/>
      <c r="LEX652" s="104"/>
      <c r="LEY652" s="60"/>
      <c r="LEZ652" s="61"/>
      <c r="LFA652" s="104"/>
      <c r="LFB652" s="60"/>
      <c r="LFC652" s="61"/>
      <c r="LFD652" s="104"/>
      <c r="LFE652" s="60"/>
      <c r="LFF652" s="61"/>
      <c r="LFG652" s="104"/>
      <c r="LFH652" s="60"/>
      <c r="LFI652" s="61"/>
      <c r="LFJ652" s="104"/>
      <c r="LFK652" s="60"/>
      <c r="LFL652" s="61"/>
      <c r="LFM652" s="104"/>
      <c r="LFN652" s="60"/>
      <c r="LFO652" s="61"/>
      <c r="LFP652" s="104"/>
      <c r="LFQ652" s="60"/>
      <c r="LFR652" s="61"/>
      <c r="LFS652" s="104"/>
      <c r="LFT652" s="60"/>
      <c r="LFU652" s="61"/>
      <c r="LFV652" s="104"/>
      <c r="LFW652" s="60"/>
      <c r="LFX652" s="61"/>
      <c r="LFY652" s="104"/>
      <c r="LFZ652" s="60"/>
      <c r="LGA652" s="61"/>
      <c r="LGB652" s="104"/>
      <c r="LGC652" s="60"/>
      <c r="LGD652" s="61"/>
      <c r="LGE652" s="104"/>
      <c r="LGF652" s="60"/>
      <c r="LGG652" s="61"/>
      <c r="LGH652" s="104"/>
      <c r="LGI652" s="60"/>
      <c r="LGJ652" s="61"/>
      <c r="LGK652" s="104"/>
      <c r="LGL652" s="60"/>
      <c r="LGM652" s="61"/>
      <c r="LGN652" s="104"/>
      <c r="LGO652" s="60"/>
      <c r="LGP652" s="61"/>
      <c r="LGQ652" s="104"/>
      <c r="LGR652" s="60"/>
      <c r="LGS652" s="61"/>
      <c r="LGT652" s="104"/>
      <c r="LGU652" s="60"/>
      <c r="LGV652" s="61"/>
      <c r="LGW652" s="104"/>
      <c r="LGX652" s="60"/>
      <c r="LGY652" s="61"/>
      <c r="LGZ652" s="104"/>
      <c r="LHA652" s="60"/>
      <c r="LHB652" s="61"/>
      <c r="LHC652" s="104"/>
      <c r="LHD652" s="60"/>
      <c r="LHE652" s="61"/>
      <c r="LHF652" s="104"/>
      <c r="LHG652" s="60"/>
      <c r="LHH652" s="61"/>
      <c r="LHI652" s="104"/>
      <c r="LHJ652" s="60"/>
      <c r="LHK652" s="61"/>
      <c r="LHL652" s="104"/>
      <c r="LHM652" s="60"/>
      <c r="LHN652" s="61"/>
      <c r="LHO652" s="104"/>
      <c r="LHP652" s="60"/>
      <c r="LHQ652" s="61"/>
      <c r="LHR652" s="104"/>
      <c r="LHS652" s="60"/>
      <c r="LHT652" s="61"/>
      <c r="LHU652" s="104"/>
      <c r="LHV652" s="60"/>
      <c r="LHW652" s="61"/>
      <c r="LHX652" s="104"/>
      <c r="LHY652" s="60"/>
      <c r="LHZ652" s="61"/>
      <c r="LIA652" s="104"/>
      <c r="LIB652" s="60"/>
      <c r="LIC652" s="61"/>
      <c r="LID652" s="104"/>
      <c r="LIE652" s="60"/>
      <c r="LIF652" s="61"/>
      <c r="LIG652" s="104"/>
      <c r="LIH652" s="60"/>
      <c r="LII652" s="61"/>
      <c r="LIJ652" s="104"/>
      <c r="LIK652" s="60"/>
      <c r="LIL652" s="61"/>
      <c r="LIM652" s="104"/>
      <c r="LIN652" s="60"/>
      <c r="LIO652" s="61"/>
      <c r="LIP652" s="104"/>
      <c r="LIQ652" s="60"/>
      <c r="LIR652" s="61"/>
      <c r="LIS652" s="104"/>
      <c r="LIT652" s="60"/>
      <c r="LIU652" s="61"/>
      <c r="LIV652" s="104"/>
      <c r="LIW652" s="60"/>
      <c r="LIX652" s="61"/>
      <c r="LIY652" s="104"/>
      <c r="LIZ652" s="60"/>
      <c r="LJA652" s="61"/>
      <c r="LJB652" s="104"/>
      <c r="LJC652" s="60"/>
      <c r="LJD652" s="61"/>
      <c r="LJE652" s="104"/>
      <c r="LJF652" s="60"/>
      <c r="LJG652" s="61"/>
      <c r="LJH652" s="104"/>
      <c r="LJI652" s="60"/>
      <c r="LJJ652" s="61"/>
      <c r="LJK652" s="104"/>
      <c r="LJL652" s="60"/>
      <c r="LJM652" s="61"/>
      <c r="LJN652" s="104"/>
      <c r="LJO652" s="60"/>
      <c r="LJP652" s="61"/>
      <c r="LJQ652" s="104"/>
      <c r="LJR652" s="60"/>
      <c r="LJS652" s="61"/>
      <c r="LJT652" s="104"/>
      <c r="LJU652" s="60"/>
      <c r="LJV652" s="61"/>
      <c r="LJW652" s="104"/>
      <c r="LJX652" s="60"/>
      <c r="LJY652" s="61"/>
      <c r="LJZ652" s="104"/>
      <c r="LKA652" s="60"/>
      <c r="LKB652" s="61"/>
      <c r="LKC652" s="104"/>
      <c r="LKD652" s="60"/>
      <c r="LKE652" s="61"/>
      <c r="LKF652" s="104"/>
      <c r="LKG652" s="60"/>
      <c r="LKH652" s="61"/>
      <c r="LKI652" s="104"/>
      <c r="LKJ652" s="60"/>
      <c r="LKK652" s="61"/>
      <c r="LKL652" s="104"/>
      <c r="LKM652" s="60"/>
      <c r="LKN652" s="61"/>
      <c r="LKO652" s="104"/>
      <c r="LKP652" s="60"/>
      <c r="LKQ652" s="61"/>
      <c r="LKR652" s="104"/>
      <c r="LKS652" s="60"/>
      <c r="LKT652" s="61"/>
      <c r="LKU652" s="104"/>
      <c r="LKV652" s="60"/>
      <c r="LKW652" s="61"/>
      <c r="LKX652" s="104"/>
      <c r="LKY652" s="60"/>
      <c r="LKZ652" s="61"/>
      <c r="LLA652" s="104"/>
      <c r="LLB652" s="60"/>
      <c r="LLC652" s="61"/>
      <c r="LLD652" s="104"/>
      <c r="LLE652" s="60"/>
      <c r="LLF652" s="61"/>
      <c r="LLG652" s="104"/>
      <c r="LLH652" s="60"/>
      <c r="LLI652" s="61"/>
      <c r="LLJ652" s="104"/>
      <c r="LLK652" s="60"/>
      <c r="LLL652" s="61"/>
      <c r="LLM652" s="104"/>
      <c r="LLN652" s="60"/>
      <c r="LLO652" s="61"/>
      <c r="LLP652" s="104"/>
      <c r="LLQ652" s="60"/>
      <c r="LLR652" s="61"/>
      <c r="LLS652" s="104"/>
      <c r="LLT652" s="60"/>
      <c r="LLU652" s="61"/>
      <c r="LLV652" s="104"/>
      <c r="LLW652" s="60"/>
      <c r="LLX652" s="61"/>
      <c r="LLY652" s="104"/>
      <c r="LLZ652" s="60"/>
      <c r="LMA652" s="61"/>
      <c r="LMB652" s="104"/>
      <c r="LMC652" s="60"/>
      <c r="LMD652" s="61"/>
      <c r="LME652" s="104"/>
      <c r="LMF652" s="60"/>
      <c r="LMG652" s="61"/>
      <c r="LMH652" s="104"/>
      <c r="LMI652" s="60"/>
      <c r="LMJ652" s="61"/>
      <c r="LMK652" s="104"/>
      <c r="LML652" s="60"/>
      <c r="LMM652" s="61"/>
      <c r="LMN652" s="104"/>
      <c r="LMO652" s="60"/>
      <c r="LMP652" s="61"/>
      <c r="LMQ652" s="104"/>
      <c r="LMR652" s="60"/>
      <c r="LMS652" s="61"/>
      <c r="LMT652" s="104"/>
      <c r="LMU652" s="60"/>
      <c r="LMV652" s="61"/>
      <c r="LMW652" s="104"/>
      <c r="LMX652" s="60"/>
      <c r="LMY652" s="61"/>
      <c r="LMZ652" s="104"/>
      <c r="LNA652" s="60"/>
      <c r="LNB652" s="61"/>
      <c r="LNC652" s="104"/>
      <c r="LND652" s="60"/>
      <c r="LNE652" s="61"/>
      <c r="LNF652" s="104"/>
      <c r="LNG652" s="60"/>
      <c r="LNH652" s="61"/>
      <c r="LNI652" s="104"/>
      <c r="LNJ652" s="60"/>
      <c r="LNK652" s="61"/>
      <c r="LNL652" s="104"/>
      <c r="LNM652" s="60"/>
      <c r="LNN652" s="61"/>
      <c r="LNO652" s="104"/>
      <c r="LNP652" s="60"/>
      <c r="LNQ652" s="61"/>
      <c r="LNR652" s="104"/>
      <c r="LNS652" s="60"/>
      <c r="LNT652" s="61"/>
      <c r="LNU652" s="104"/>
      <c r="LNV652" s="60"/>
      <c r="LNW652" s="61"/>
      <c r="LNX652" s="104"/>
      <c r="LNY652" s="60"/>
      <c r="LNZ652" s="61"/>
      <c r="LOA652" s="104"/>
      <c r="LOB652" s="60"/>
      <c r="LOC652" s="61"/>
      <c r="LOD652" s="104"/>
      <c r="LOE652" s="60"/>
      <c r="LOF652" s="61"/>
      <c r="LOG652" s="104"/>
      <c r="LOH652" s="60"/>
      <c r="LOI652" s="61"/>
      <c r="LOJ652" s="104"/>
      <c r="LOK652" s="60"/>
      <c r="LOL652" s="61"/>
      <c r="LOM652" s="104"/>
      <c r="LON652" s="60"/>
      <c r="LOO652" s="61"/>
      <c r="LOP652" s="104"/>
      <c r="LOQ652" s="60"/>
      <c r="LOR652" s="61"/>
      <c r="LOS652" s="104"/>
      <c r="LOT652" s="60"/>
      <c r="LOU652" s="61"/>
      <c r="LOV652" s="104"/>
      <c r="LOW652" s="60"/>
      <c r="LOX652" s="61"/>
      <c r="LOY652" s="104"/>
      <c r="LOZ652" s="60"/>
      <c r="LPA652" s="61"/>
      <c r="LPB652" s="104"/>
      <c r="LPC652" s="60"/>
      <c r="LPD652" s="61"/>
      <c r="LPE652" s="104"/>
      <c r="LPF652" s="60"/>
      <c r="LPG652" s="61"/>
      <c r="LPH652" s="104"/>
      <c r="LPI652" s="60"/>
      <c r="LPJ652" s="61"/>
      <c r="LPK652" s="104"/>
      <c r="LPL652" s="60"/>
      <c r="LPM652" s="61"/>
      <c r="LPN652" s="104"/>
      <c r="LPO652" s="60"/>
      <c r="LPP652" s="61"/>
      <c r="LPQ652" s="104"/>
      <c r="LPR652" s="60"/>
      <c r="LPS652" s="61"/>
      <c r="LPT652" s="104"/>
      <c r="LPU652" s="60"/>
      <c r="LPV652" s="61"/>
      <c r="LPW652" s="104"/>
      <c r="LPX652" s="60"/>
      <c r="LPY652" s="61"/>
      <c r="LPZ652" s="104"/>
      <c r="LQA652" s="60"/>
      <c r="LQB652" s="61"/>
      <c r="LQC652" s="104"/>
      <c r="LQD652" s="60"/>
      <c r="LQE652" s="61"/>
      <c r="LQF652" s="104"/>
      <c r="LQG652" s="60"/>
      <c r="LQH652" s="61"/>
      <c r="LQI652" s="104"/>
      <c r="LQJ652" s="60"/>
      <c r="LQK652" s="61"/>
      <c r="LQL652" s="104"/>
      <c r="LQM652" s="60"/>
      <c r="LQN652" s="61"/>
      <c r="LQO652" s="104"/>
      <c r="LQP652" s="60"/>
      <c r="LQQ652" s="61"/>
      <c r="LQR652" s="104"/>
      <c r="LQS652" s="60"/>
      <c r="LQT652" s="61"/>
      <c r="LQU652" s="104"/>
      <c r="LQV652" s="60"/>
      <c r="LQW652" s="61"/>
      <c r="LQX652" s="104"/>
      <c r="LQY652" s="60"/>
      <c r="LQZ652" s="61"/>
      <c r="LRA652" s="104"/>
      <c r="LRB652" s="60"/>
      <c r="LRC652" s="61"/>
      <c r="LRD652" s="104"/>
      <c r="LRE652" s="60"/>
      <c r="LRF652" s="61"/>
      <c r="LRG652" s="104"/>
      <c r="LRH652" s="60"/>
      <c r="LRI652" s="61"/>
      <c r="LRJ652" s="104"/>
      <c r="LRK652" s="60"/>
      <c r="LRL652" s="61"/>
      <c r="LRM652" s="104"/>
      <c r="LRN652" s="60"/>
      <c r="LRO652" s="61"/>
      <c r="LRP652" s="104"/>
      <c r="LRQ652" s="60"/>
      <c r="LRR652" s="61"/>
      <c r="LRS652" s="104"/>
      <c r="LRT652" s="60"/>
      <c r="LRU652" s="61"/>
      <c r="LRV652" s="104"/>
      <c r="LRW652" s="60"/>
      <c r="LRX652" s="61"/>
      <c r="LRY652" s="104"/>
      <c r="LRZ652" s="60"/>
      <c r="LSA652" s="61"/>
      <c r="LSB652" s="104"/>
      <c r="LSC652" s="60"/>
      <c r="LSD652" s="61"/>
      <c r="LSE652" s="104"/>
      <c r="LSF652" s="60"/>
      <c r="LSG652" s="61"/>
      <c r="LSH652" s="104"/>
      <c r="LSI652" s="60"/>
      <c r="LSJ652" s="61"/>
      <c r="LSK652" s="104"/>
      <c r="LSL652" s="60"/>
      <c r="LSM652" s="61"/>
      <c r="LSN652" s="104"/>
      <c r="LSO652" s="60"/>
      <c r="LSP652" s="61"/>
      <c r="LSQ652" s="104"/>
      <c r="LSR652" s="60"/>
      <c r="LSS652" s="61"/>
      <c r="LST652" s="104"/>
      <c r="LSU652" s="60"/>
      <c r="LSV652" s="61"/>
      <c r="LSW652" s="104"/>
      <c r="LSX652" s="60"/>
      <c r="LSY652" s="61"/>
      <c r="LSZ652" s="104"/>
      <c r="LTA652" s="60"/>
      <c r="LTB652" s="61"/>
      <c r="LTC652" s="104"/>
      <c r="LTD652" s="60"/>
      <c r="LTE652" s="61"/>
      <c r="LTF652" s="104"/>
      <c r="LTG652" s="60"/>
      <c r="LTH652" s="61"/>
      <c r="LTI652" s="104"/>
      <c r="LTJ652" s="60"/>
      <c r="LTK652" s="61"/>
      <c r="LTL652" s="104"/>
      <c r="LTM652" s="60"/>
      <c r="LTN652" s="61"/>
      <c r="LTO652" s="104"/>
      <c r="LTP652" s="60"/>
      <c r="LTQ652" s="61"/>
      <c r="LTR652" s="104"/>
      <c r="LTS652" s="60"/>
      <c r="LTT652" s="61"/>
      <c r="LTU652" s="104"/>
      <c r="LTV652" s="60"/>
      <c r="LTW652" s="61"/>
      <c r="LTX652" s="104"/>
      <c r="LTY652" s="60"/>
      <c r="LTZ652" s="61"/>
      <c r="LUA652" s="104"/>
      <c r="LUB652" s="60"/>
      <c r="LUC652" s="61"/>
      <c r="LUD652" s="104"/>
      <c r="LUE652" s="60"/>
      <c r="LUF652" s="61"/>
      <c r="LUG652" s="104"/>
      <c r="LUH652" s="60"/>
      <c r="LUI652" s="61"/>
      <c r="LUJ652" s="104"/>
      <c r="LUK652" s="60"/>
      <c r="LUL652" s="61"/>
      <c r="LUM652" s="104"/>
      <c r="LUN652" s="60"/>
      <c r="LUO652" s="61"/>
      <c r="LUP652" s="104"/>
      <c r="LUQ652" s="60"/>
      <c r="LUR652" s="61"/>
      <c r="LUS652" s="104"/>
      <c r="LUT652" s="60"/>
      <c r="LUU652" s="61"/>
      <c r="LUV652" s="104"/>
      <c r="LUW652" s="60"/>
      <c r="LUX652" s="61"/>
      <c r="LUY652" s="104"/>
      <c r="LUZ652" s="60"/>
      <c r="LVA652" s="61"/>
      <c r="LVB652" s="104"/>
      <c r="LVC652" s="60"/>
      <c r="LVD652" s="61"/>
      <c r="LVE652" s="104"/>
      <c r="LVF652" s="60"/>
      <c r="LVG652" s="61"/>
      <c r="LVH652" s="104"/>
      <c r="LVI652" s="60"/>
      <c r="LVJ652" s="61"/>
      <c r="LVK652" s="104"/>
      <c r="LVL652" s="60"/>
      <c r="LVM652" s="61"/>
      <c r="LVN652" s="104"/>
      <c r="LVO652" s="60"/>
      <c r="LVP652" s="61"/>
      <c r="LVQ652" s="104"/>
      <c r="LVR652" s="60"/>
      <c r="LVS652" s="61"/>
      <c r="LVT652" s="104"/>
      <c r="LVU652" s="60"/>
      <c r="LVV652" s="61"/>
      <c r="LVW652" s="104"/>
      <c r="LVX652" s="60"/>
      <c r="LVY652" s="61"/>
      <c r="LVZ652" s="104"/>
      <c r="LWA652" s="60"/>
      <c r="LWB652" s="61"/>
      <c r="LWC652" s="104"/>
      <c r="LWD652" s="60"/>
      <c r="LWE652" s="61"/>
      <c r="LWF652" s="104"/>
      <c r="LWG652" s="60"/>
      <c r="LWH652" s="61"/>
      <c r="LWI652" s="104"/>
      <c r="LWJ652" s="60"/>
      <c r="LWK652" s="61"/>
      <c r="LWL652" s="104"/>
      <c r="LWM652" s="60"/>
      <c r="LWN652" s="61"/>
      <c r="LWO652" s="104"/>
      <c r="LWP652" s="60"/>
      <c r="LWQ652" s="61"/>
      <c r="LWR652" s="104"/>
      <c r="LWS652" s="60"/>
      <c r="LWT652" s="61"/>
      <c r="LWU652" s="104"/>
      <c r="LWV652" s="60"/>
      <c r="LWW652" s="61"/>
      <c r="LWX652" s="104"/>
      <c r="LWY652" s="60"/>
      <c r="LWZ652" s="61"/>
      <c r="LXA652" s="104"/>
      <c r="LXB652" s="60"/>
      <c r="LXC652" s="61"/>
      <c r="LXD652" s="104"/>
      <c r="LXE652" s="60"/>
      <c r="LXF652" s="61"/>
      <c r="LXG652" s="104"/>
      <c r="LXH652" s="60"/>
      <c r="LXI652" s="61"/>
      <c r="LXJ652" s="104"/>
      <c r="LXK652" s="60"/>
      <c r="LXL652" s="61"/>
      <c r="LXM652" s="104"/>
      <c r="LXN652" s="60"/>
      <c r="LXO652" s="61"/>
      <c r="LXP652" s="104"/>
      <c r="LXQ652" s="60"/>
      <c r="LXR652" s="61"/>
      <c r="LXS652" s="104"/>
      <c r="LXT652" s="60"/>
      <c r="LXU652" s="61"/>
      <c r="LXV652" s="104"/>
      <c r="LXW652" s="60"/>
      <c r="LXX652" s="61"/>
      <c r="LXY652" s="104"/>
      <c r="LXZ652" s="60"/>
      <c r="LYA652" s="61"/>
      <c r="LYB652" s="104"/>
      <c r="LYC652" s="60"/>
      <c r="LYD652" s="61"/>
      <c r="LYE652" s="104"/>
      <c r="LYF652" s="60"/>
      <c r="LYG652" s="61"/>
      <c r="LYH652" s="104"/>
      <c r="LYI652" s="60"/>
      <c r="LYJ652" s="61"/>
      <c r="LYK652" s="104"/>
      <c r="LYL652" s="60"/>
      <c r="LYM652" s="61"/>
      <c r="LYN652" s="104"/>
      <c r="LYO652" s="60"/>
      <c r="LYP652" s="61"/>
      <c r="LYQ652" s="104"/>
      <c r="LYR652" s="60"/>
      <c r="LYS652" s="61"/>
      <c r="LYT652" s="104"/>
      <c r="LYU652" s="60"/>
      <c r="LYV652" s="61"/>
      <c r="LYW652" s="104"/>
      <c r="LYX652" s="60"/>
      <c r="LYY652" s="61"/>
      <c r="LYZ652" s="104"/>
      <c r="LZA652" s="60"/>
      <c r="LZB652" s="61"/>
      <c r="LZC652" s="104"/>
      <c r="LZD652" s="60"/>
      <c r="LZE652" s="61"/>
      <c r="LZF652" s="104"/>
      <c r="LZG652" s="60"/>
      <c r="LZH652" s="61"/>
      <c r="LZI652" s="104"/>
      <c r="LZJ652" s="60"/>
      <c r="LZK652" s="61"/>
      <c r="LZL652" s="104"/>
      <c r="LZM652" s="60"/>
      <c r="LZN652" s="61"/>
      <c r="LZO652" s="104"/>
      <c r="LZP652" s="60"/>
      <c r="LZQ652" s="61"/>
      <c r="LZR652" s="104"/>
      <c r="LZS652" s="60"/>
      <c r="LZT652" s="61"/>
      <c r="LZU652" s="104"/>
      <c r="LZV652" s="60"/>
      <c r="LZW652" s="61"/>
      <c r="LZX652" s="104"/>
      <c r="LZY652" s="60"/>
      <c r="LZZ652" s="61"/>
      <c r="MAA652" s="104"/>
      <c r="MAB652" s="60"/>
      <c r="MAC652" s="61"/>
      <c r="MAD652" s="104"/>
      <c r="MAE652" s="60"/>
      <c r="MAF652" s="61"/>
      <c r="MAG652" s="104"/>
      <c r="MAH652" s="60"/>
      <c r="MAI652" s="61"/>
      <c r="MAJ652" s="104"/>
      <c r="MAK652" s="60"/>
      <c r="MAL652" s="61"/>
      <c r="MAM652" s="104"/>
      <c r="MAN652" s="60"/>
      <c r="MAO652" s="61"/>
      <c r="MAP652" s="104"/>
      <c r="MAQ652" s="60"/>
      <c r="MAR652" s="61"/>
      <c r="MAS652" s="104"/>
      <c r="MAT652" s="60"/>
      <c r="MAU652" s="61"/>
      <c r="MAV652" s="104"/>
      <c r="MAW652" s="60"/>
      <c r="MAX652" s="61"/>
      <c r="MAY652" s="104"/>
      <c r="MAZ652" s="60"/>
      <c r="MBA652" s="61"/>
      <c r="MBB652" s="104"/>
      <c r="MBC652" s="60"/>
      <c r="MBD652" s="61"/>
      <c r="MBE652" s="104"/>
      <c r="MBF652" s="60"/>
      <c r="MBG652" s="61"/>
      <c r="MBH652" s="104"/>
      <c r="MBI652" s="60"/>
      <c r="MBJ652" s="61"/>
      <c r="MBK652" s="104"/>
      <c r="MBL652" s="60"/>
      <c r="MBM652" s="61"/>
      <c r="MBN652" s="104"/>
      <c r="MBO652" s="60"/>
      <c r="MBP652" s="61"/>
      <c r="MBQ652" s="104"/>
      <c r="MBR652" s="60"/>
      <c r="MBS652" s="61"/>
      <c r="MBT652" s="104"/>
      <c r="MBU652" s="60"/>
      <c r="MBV652" s="61"/>
      <c r="MBW652" s="104"/>
      <c r="MBX652" s="60"/>
      <c r="MBY652" s="61"/>
      <c r="MBZ652" s="104"/>
      <c r="MCA652" s="60"/>
      <c r="MCB652" s="61"/>
      <c r="MCC652" s="104"/>
      <c r="MCD652" s="60"/>
      <c r="MCE652" s="61"/>
      <c r="MCF652" s="104"/>
      <c r="MCG652" s="60"/>
      <c r="MCH652" s="61"/>
      <c r="MCI652" s="104"/>
      <c r="MCJ652" s="60"/>
      <c r="MCK652" s="61"/>
      <c r="MCL652" s="104"/>
      <c r="MCM652" s="60"/>
      <c r="MCN652" s="61"/>
      <c r="MCO652" s="104"/>
      <c r="MCP652" s="60"/>
      <c r="MCQ652" s="61"/>
      <c r="MCR652" s="104"/>
      <c r="MCS652" s="60"/>
      <c r="MCT652" s="61"/>
      <c r="MCU652" s="104"/>
      <c r="MCV652" s="60"/>
      <c r="MCW652" s="61"/>
      <c r="MCX652" s="104"/>
      <c r="MCY652" s="60"/>
      <c r="MCZ652" s="61"/>
      <c r="MDA652" s="104"/>
      <c r="MDB652" s="60"/>
      <c r="MDC652" s="61"/>
      <c r="MDD652" s="104"/>
      <c r="MDE652" s="60"/>
      <c r="MDF652" s="61"/>
      <c r="MDG652" s="104"/>
      <c r="MDH652" s="60"/>
      <c r="MDI652" s="61"/>
      <c r="MDJ652" s="104"/>
      <c r="MDK652" s="60"/>
      <c r="MDL652" s="61"/>
      <c r="MDM652" s="104"/>
      <c r="MDN652" s="60"/>
      <c r="MDO652" s="61"/>
      <c r="MDP652" s="104"/>
      <c r="MDQ652" s="60"/>
      <c r="MDR652" s="61"/>
      <c r="MDS652" s="104"/>
      <c r="MDT652" s="60"/>
      <c r="MDU652" s="61"/>
      <c r="MDV652" s="104"/>
      <c r="MDW652" s="60"/>
      <c r="MDX652" s="61"/>
      <c r="MDY652" s="104"/>
      <c r="MDZ652" s="60"/>
      <c r="MEA652" s="61"/>
      <c r="MEB652" s="104"/>
      <c r="MEC652" s="60"/>
      <c r="MED652" s="61"/>
      <c r="MEE652" s="104"/>
      <c r="MEF652" s="60"/>
      <c r="MEG652" s="61"/>
      <c r="MEH652" s="104"/>
      <c r="MEI652" s="60"/>
      <c r="MEJ652" s="61"/>
      <c r="MEK652" s="104"/>
      <c r="MEL652" s="60"/>
      <c r="MEM652" s="61"/>
      <c r="MEN652" s="104"/>
      <c r="MEO652" s="60"/>
      <c r="MEP652" s="61"/>
      <c r="MEQ652" s="104"/>
      <c r="MER652" s="60"/>
      <c r="MES652" s="61"/>
      <c r="MET652" s="104"/>
      <c r="MEU652" s="60"/>
      <c r="MEV652" s="61"/>
      <c r="MEW652" s="104"/>
      <c r="MEX652" s="60"/>
      <c r="MEY652" s="61"/>
      <c r="MEZ652" s="104"/>
      <c r="MFA652" s="60"/>
      <c r="MFB652" s="61"/>
      <c r="MFC652" s="104"/>
      <c r="MFD652" s="60"/>
      <c r="MFE652" s="61"/>
      <c r="MFF652" s="104"/>
      <c r="MFG652" s="60"/>
      <c r="MFH652" s="61"/>
      <c r="MFI652" s="104"/>
      <c r="MFJ652" s="60"/>
      <c r="MFK652" s="61"/>
      <c r="MFL652" s="104"/>
      <c r="MFM652" s="60"/>
      <c r="MFN652" s="61"/>
      <c r="MFO652" s="104"/>
      <c r="MFP652" s="60"/>
      <c r="MFQ652" s="61"/>
      <c r="MFR652" s="104"/>
      <c r="MFS652" s="60"/>
      <c r="MFT652" s="61"/>
      <c r="MFU652" s="104"/>
      <c r="MFV652" s="60"/>
      <c r="MFW652" s="61"/>
      <c r="MFX652" s="104"/>
      <c r="MFY652" s="60"/>
      <c r="MFZ652" s="61"/>
      <c r="MGA652" s="104"/>
      <c r="MGB652" s="60"/>
      <c r="MGC652" s="61"/>
      <c r="MGD652" s="104"/>
      <c r="MGE652" s="60"/>
      <c r="MGF652" s="61"/>
      <c r="MGG652" s="104"/>
      <c r="MGH652" s="60"/>
      <c r="MGI652" s="61"/>
      <c r="MGJ652" s="104"/>
      <c r="MGK652" s="60"/>
      <c r="MGL652" s="61"/>
      <c r="MGM652" s="104"/>
      <c r="MGN652" s="60"/>
      <c r="MGO652" s="61"/>
      <c r="MGP652" s="104"/>
      <c r="MGQ652" s="60"/>
      <c r="MGR652" s="61"/>
      <c r="MGS652" s="104"/>
      <c r="MGT652" s="60"/>
      <c r="MGU652" s="61"/>
      <c r="MGV652" s="104"/>
      <c r="MGW652" s="60"/>
      <c r="MGX652" s="61"/>
      <c r="MGY652" s="104"/>
      <c r="MGZ652" s="60"/>
      <c r="MHA652" s="61"/>
      <c r="MHB652" s="104"/>
      <c r="MHC652" s="60"/>
      <c r="MHD652" s="61"/>
      <c r="MHE652" s="104"/>
      <c r="MHF652" s="60"/>
      <c r="MHG652" s="61"/>
      <c r="MHH652" s="104"/>
      <c r="MHI652" s="60"/>
      <c r="MHJ652" s="61"/>
      <c r="MHK652" s="104"/>
      <c r="MHL652" s="60"/>
      <c r="MHM652" s="61"/>
      <c r="MHN652" s="104"/>
      <c r="MHO652" s="60"/>
      <c r="MHP652" s="61"/>
      <c r="MHQ652" s="104"/>
      <c r="MHR652" s="60"/>
      <c r="MHS652" s="61"/>
      <c r="MHT652" s="104"/>
      <c r="MHU652" s="60"/>
      <c r="MHV652" s="61"/>
      <c r="MHW652" s="104"/>
      <c r="MHX652" s="60"/>
      <c r="MHY652" s="61"/>
      <c r="MHZ652" s="104"/>
      <c r="MIA652" s="60"/>
      <c r="MIB652" s="61"/>
      <c r="MIC652" s="104"/>
      <c r="MID652" s="60"/>
      <c r="MIE652" s="61"/>
      <c r="MIF652" s="104"/>
      <c r="MIG652" s="60"/>
      <c r="MIH652" s="61"/>
      <c r="MII652" s="104"/>
      <c r="MIJ652" s="60"/>
      <c r="MIK652" s="61"/>
      <c r="MIL652" s="104"/>
      <c r="MIM652" s="60"/>
      <c r="MIN652" s="61"/>
      <c r="MIO652" s="104"/>
      <c r="MIP652" s="60"/>
      <c r="MIQ652" s="61"/>
      <c r="MIR652" s="104"/>
      <c r="MIS652" s="60"/>
      <c r="MIT652" s="61"/>
      <c r="MIU652" s="104"/>
      <c r="MIV652" s="60"/>
      <c r="MIW652" s="61"/>
      <c r="MIX652" s="104"/>
      <c r="MIY652" s="60"/>
      <c r="MIZ652" s="61"/>
      <c r="MJA652" s="104"/>
      <c r="MJB652" s="60"/>
      <c r="MJC652" s="61"/>
      <c r="MJD652" s="104"/>
      <c r="MJE652" s="60"/>
      <c r="MJF652" s="61"/>
      <c r="MJG652" s="104"/>
      <c r="MJH652" s="60"/>
      <c r="MJI652" s="61"/>
      <c r="MJJ652" s="104"/>
      <c r="MJK652" s="60"/>
      <c r="MJL652" s="61"/>
      <c r="MJM652" s="104"/>
      <c r="MJN652" s="60"/>
      <c r="MJO652" s="61"/>
      <c r="MJP652" s="104"/>
      <c r="MJQ652" s="60"/>
      <c r="MJR652" s="61"/>
      <c r="MJS652" s="104"/>
      <c r="MJT652" s="60"/>
      <c r="MJU652" s="61"/>
      <c r="MJV652" s="104"/>
      <c r="MJW652" s="60"/>
      <c r="MJX652" s="61"/>
      <c r="MJY652" s="104"/>
      <c r="MJZ652" s="60"/>
      <c r="MKA652" s="61"/>
      <c r="MKB652" s="104"/>
      <c r="MKC652" s="60"/>
      <c r="MKD652" s="61"/>
      <c r="MKE652" s="104"/>
      <c r="MKF652" s="60"/>
      <c r="MKG652" s="61"/>
      <c r="MKH652" s="104"/>
      <c r="MKI652" s="60"/>
      <c r="MKJ652" s="61"/>
      <c r="MKK652" s="104"/>
      <c r="MKL652" s="60"/>
      <c r="MKM652" s="61"/>
      <c r="MKN652" s="104"/>
      <c r="MKO652" s="60"/>
      <c r="MKP652" s="61"/>
      <c r="MKQ652" s="104"/>
      <c r="MKR652" s="60"/>
      <c r="MKS652" s="61"/>
      <c r="MKT652" s="104"/>
      <c r="MKU652" s="60"/>
      <c r="MKV652" s="61"/>
      <c r="MKW652" s="104"/>
      <c r="MKX652" s="60"/>
      <c r="MKY652" s="61"/>
      <c r="MKZ652" s="104"/>
      <c r="MLA652" s="60"/>
      <c r="MLB652" s="61"/>
      <c r="MLC652" s="104"/>
      <c r="MLD652" s="60"/>
      <c r="MLE652" s="61"/>
      <c r="MLF652" s="104"/>
      <c r="MLG652" s="60"/>
      <c r="MLH652" s="61"/>
      <c r="MLI652" s="104"/>
      <c r="MLJ652" s="60"/>
      <c r="MLK652" s="61"/>
      <c r="MLL652" s="104"/>
      <c r="MLM652" s="60"/>
      <c r="MLN652" s="61"/>
      <c r="MLO652" s="104"/>
      <c r="MLP652" s="60"/>
      <c r="MLQ652" s="61"/>
      <c r="MLR652" s="104"/>
      <c r="MLS652" s="60"/>
      <c r="MLT652" s="61"/>
      <c r="MLU652" s="104"/>
      <c r="MLV652" s="60"/>
      <c r="MLW652" s="61"/>
      <c r="MLX652" s="104"/>
      <c r="MLY652" s="60"/>
      <c r="MLZ652" s="61"/>
      <c r="MMA652" s="104"/>
      <c r="MMB652" s="60"/>
      <c r="MMC652" s="61"/>
      <c r="MMD652" s="104"/>
      <c r="MME652" s="60"/>
      <c r="MMF652" s="61"/>
      <c r="MMG652" s="104"/>
      <c r="MMH652" s="60"/>
      <c r="MMI652" s="61"/>
      <c r="MMJ652" s="104"/>
      <c r="MMK652" s="60"/>
      <c r="MML652" s="61"/>
      <c r="MMM652" s="104"/>
      <c r="MMN652" s="60"/>
      <c r="MMO652" s="61"/>
      <c r="MMP652" s="104"/>
      <c r="MMQ652" s="60"/>
      <c r="MMR652" s="61"/>
      <c r="MMS652" s="104"/>
      <c r="MMT652" s="60"/>
      <c r="MMU652" s="61"/>
      <c r="MMV652" s="104"/>
      <c r="MMW652" s="60"/>
      <c r="MMX652" s="61"/>
      <c r="MMY652" s="104"/>
      <c r="MMZ652" s="60"/>
      <c r="MNA652" s="61"/>
      <c r="MNB652" s="104"/>
      <c r="MNC652" s="60"/>
      <c r="MND652" s="61"/>
      <c r="MNE652" s="104"/>
      <c r="MNF652" s="60"/>
      <c r="MNG652" s="61"/>
      <c r="MNH652" s="104"/>
      <c r="MNI652" s="60"/>
      <c r="MNJ652" s="61"/>
      <c r="MNK652" s="104"/>
      <c r="MNL652" s="60"/>
      <c r="MNM652" s="61"/>
      <c r="MNN652" s="104"/>
      <c r="MNO652" s="60"/>
      <c r="MNP652" s="61"/>
      <c r="MNQ652" s="104"/>
      <c r="MNR652" s="60"/>
      <c r="MNS652" s="61"/>
      <c r="MNT652" s="104"/>
      <c r="MNU652" s="60"/>
      <c r="MNV652" s="61"/>
      <c r="MNW652" s="104"/>
      <c r="MNX652" s="60"/>
      <c r="MNY652" s="61"/>
      <c r="MNZ652" s="104"/>
      <c r="MOA652" s="60"/>
      <c r="MOB652" s="61"/>
      <c r="MOC652" s="104"/>
      <c r="MOD652" s="60"/>
      <c r="MOE652" s="61"/>
      <c r="MOF652" s="104"/>
      <c r="MOG652" s="60"/>
      <c r="MOH652" s="61"/>
      <c r="MOI652" s="104"/>
      <c r="MOJ652" s="60"/>
      <c r="MOK652" s="61"/>
      <c r="MOL652" s="104"/>
      <c r="MOM652" s="60"/>
      <c r="MON652" s="61"/>
      <c r="MOO652" s="104"/>
      <c r="MOP652" s="60"/>
      <c r="MOQ652" s="61"/>
      <c r="MOR652" s="104"/>
      <c r="MOS652" s="60"/>
      <c r="MOT652" s="61"/>
      <c r="MOU652" s="104"/>
      <c r="MOV652" s="60"/>
      <c r="MOW652" s="61"/>
      <c r="MOX652" s="104"/>
      <c r="MOY652" s="60"/>
      <c r="MOZ652" s="61"/>
      <c r="MPA652" s="104"/>
      <c r="MPB652" s="60"/>
      <c r="MPC652" s="61"/>
      <c r="MPD652" s="104"/>
      <c r="MPE652" s="60"/>
      <c r="MPF652" s="61"/>
      <c r="MPG652" s="104"/>
      <c r="MPH652" s="60"/>
      <c r="MPI652" s="61"/>
      <c r="MPJ652" s="104"/>
      <c r="MPK652" s="60"/>
      <c r="MPL652" s="61"/>
      <c r="MPM652" s="104"/>
      <c r="MPN652" s="60"/>
      <c r="MPO652" s="61"/>
      <c r="MPP652" s="104"/>
      <c r="MPQ652" s="60"/>
      <c r="MPR652" s="61"/>
      <c r="MPS652" s="104"/>
      <c r="MPT652" s="60"/>
      <c r="MPU652" s="61"/>
      <c r="MPV652" s="104"/>
      <c r="MPW652" s="60"/>
      <c r="MPX652" s="61"/>
      <c r="MPY652" s="104"/>
      <c r="MPZ652" s="60"/>
      <c r="MQA652" s="61"/>
      <c r="MQB652" s="104"/>
      <c r="MQC652" s="60"/>
      <c r="MQD652" s="61"/>
      <c r="MQE652" s="104"/>
      <c r="MQF652" s="60"/>
      <c r="MQG652" s="61"/>
      <c r="MQH652" s="104"/>
      <c r="MQI652" s="60"/>
      <c r="MQJ652" s="61"/>
      <c r="MQK652" s="104"/>
      <c r="MQL652" s="60"/>
      <c r="MQM652" s="61"/>
      <c r="MQN652" s="104"/>
      <c r="MQO652" s="60"/>
      <c r="MQP652" s="61"/>
      <c r="MQQ652" s="104"/>
      <c r="MQR652" s="60"/>
      <c r="MQS652" s="61"/>
      <c r="MQT652" s="104"/>
      <c r="MQU652" s="60"/>
      <c r="MQV652" s="61"/>
      <c r="MQW652" s="104"/>
      <c r="MQX652" s="60"/>
      <c r="MQY652" s="61"/>
      <c r="MQZ652" s="104"/>
      <c r="MRA652" s="60"/>
      <c r="MRB652" s="61"/>
      <c r="MRC652" s="104"/>
      <c r="MRD652" s="60"/>
      <c r="MRE652" s="61"/>
      <c r="MRF652" s="104"/>
      <c r="MRG652" s="60"/>
      <c r="MRH652" s="61"/>
      <c r="MRI652" s="104"/>
      <c r="MRJ652" s="60"/>
      <c r="MRK652" s="61"/>
      <c r="MRL652" s="104"/>
      <c r="MRM652" s="60"/>
      <c r="MRN652" s="61"/>
      <c r="MRO652" s="104"/>
      <c r="MRP652" s="60"/>
      <c r="MRQ652" s="61"/>
      <c r="MRR652" s="104"/>
      <c r="MRS652" s="60"/>
      <c r="MRT652" s="61"/>
      <c r="MRU652" s="104"/>
      <c r="MRV652" s="60"/>
      <c r="MRW652" s="61"/>
      <c r="MRX652" s="104"/>
      <c r="MRY652" s="60"/>
      <c r="MRZ652" s="61"/>
      <c r="MSA652" s="104"/>
      <c r="MSB652" s="60"/>
      <c r="MSC652" s="61"/>
      <c r="MSD652" s="104"/>
      <c r="MSE652" s="60"/>
      <c r="MSF652" s="61"/>
      <c r="MSG652" s="104"/>
      <c r="MSH652" s="60"/>
      <c r="MSI652" s="61"/>
      <c r="MSJ652" s="104"/>
      <c r="MSK652" s="60"/>
      <c r="MSL652" s="61"/>
      <c r="MSM652" s="104"/>
      <c r="MSN652" s="60"/>
      <c r="MSO652" s="61"/>
      <c r="MSP652" s="104"/>
      <c r="MSQ652" s="60"/>
      <c r="MSR652" s="61"/>
      <c r="MSS652" s="104"/>
      <c r="MST652" s="60"/>
      <c r="MSU652" s="61"/>
      <c r="MSV652" s="104"/>
      <c r="MSW652" s="60"/>
      <c r="MSX652" s="61"/>
      <c r="MSY652" s="104"/>
      <c r="MSZ652" s="60"/>
      <c r="MTA652" s="61"/>
      <c r="MTB652" s="104"/>
      <c r="MTC652" s="60"/>
      <c r="MTD652" s="61"/>
      <c r="MTE652" s="104"/>
      <c r="MTF652" s="60"/>
      <c r="MTG652" s="61"/>
      <c r="MTH652" s="104"/>
      <c r="MTI652" s="60"/>
      <c r="MTJ652" s="61"/>
      <c r="MTK652" s="104"/>
      <c r="MTL652" s="60"/>
      <c r="MTM652" s="61"/>
      <c r="MTN652" s="104"/>
      <c r="MTO652" s="60"/>
      <c r="MTP652" s="61"/>
      <c r="MTQ652" s="104"/>
      <c r="MTR652" s="60"/>
      <c r="MTS652" s="61"/>
      <c r="MTT652" s="104"/>
      <c r="MTU652" s="60"/>
      <c r="MTV652" s="61"/>
      <c r="MTW652" s="104"/>
      <c r="MTX652" s="60"/>
      <c r="MTY652" s="61"/>
      <c r="MTZ652" s="104"/>
      <c r="MUA652" s="60"/>
      <c r="MUB652" s="61"/>
      <c r="MUC652" s="104"/>
      <c r="MUD652" s="60"/>
      <c r="MUE652" s="61"/>
      <c r="MUF652" s="104"/>
      <c r="MUG652" s="60"/>
      <c r="MUH652" s="61"/>
      <c r="MUI652" s="104"/>
      <c r="MUJ652" s="60"/>
      <c r="MUK652" s="61"/>
      <c r="MUL652" s="104"/>
      <c r="MUM652" s="60"/>
      <c r="MUN652" s="61"/>
      <c r="MUO652" s="104"/>
      <c r="MUP652" s="60"/>
      <c r="MUQ652" s="61"/>
      <c r="MUR652" s="104"/>
      <c r="MUS652" s="60"/>
      <c r="MUT652" s="61"/>
      <c r="MUU652" s="104"/>
      <c r="MUV652" s="60"/>
      <c r="MUW652" s="61"/>
      <c r="MUX652" s="104"/>
      <c r="MUY652" s="60"/>
      <c r="MUZ652" s="61"/>
      <c r="MVA652" s="104"/>
      <c r="MVB652" s="60"/>
      <c r="MVC652" s="61"/>
      <c r="MVD652" s="104"/>
      <c r="MVE652" s="60"/>
      <c r="MVF652" s="61"/>
      <c r="MVG652" s="104"/>
      <c r="MVH652" s="60"/>
      <c r="MVI652" s="61"/>
      <c r="MVJ652" s="104"/>
      <c r="MVK652" s="60"/>
      <c r="MVL652" s="61"/>
      <c r="MVM652" s="104"/>
      <c r="MVN652" s="60"/>
      <c r="MVO652" s="61"/>
      <c r="MVP652" s="104"/>
      <c r="MVQ652" s="60"/>
      <c r="MVR652" s="61"/>
      <c r="MVS652" s="104"/>
      <c r="MVT652" s="60"/>
      <c r="MVU652" s="61"/>
      <c r="MVV652" s="104"/>
      <c r="MVW652" s="60"/>
      <c r="MVX652" s="61"/>
      <c r="MVY652" s="104"/>
      <c r="MVZ652" s="60"/>
      <c r="MWA652" s="61"/>
      <c r="MWB652" s="104"/>
      <c r="MWC652" s="60"/>
      <c r="MWD652" s="61"/>
      <c r="MWE652" s="104"/>
      <c r="MWF652" s="60"/>
      <c r="MWG652" s="61"/>
      <c r="MWH652" s="104"/>
      <c r="MWI652" s="60"/>
      <c r="MWJ652" s="61"/>
      <c r="MWK652" s="104"/>
      <c r="MWL652" s="60"/>
      <c r="MWM652" s="61"/>
      <c r="MWN652" s="104"/>
      <c r="MWO652" s="60"/>
      <c r="MWP652" s="61"/>
      <c r="MWQ652" s="104"/>
      <c r="MWR652" s="60"/>
      <c r="MWS652" s="61"/>
      <c r="MWT652" s="104"/>
      <c r="MWU652" s="60"/>
      <c r="MWV652" s="61"/>
      <c r="MWW652" s="104"/>
      <c r="MWX652" s="60"/>
      <c r="MWY652" s="61"/>
      <c r="MWZ652" s="104"/>
      <c r="MXA652" s="60"/>
      <c r="MXB652" s="61"/>
      <c r="MXC652" s="104"/>
      <c r="MXD652" s="60"/>
      <c r="MXE652" s="61"/>
      <c r="MXF652" s="104"/>
      <c r="MXG652" s="60"/>
      <c r="MXH652" s="61"/>
      <c r="MXI652" s="104"/>
      <c r="MXJ652" s="60"/>
      <c r="MXK652" s="61"/>
      <c r="MXL652" s="104"/>
      <c r="MXM652" s="60"/>
      <c r="MXN652" s="61"/>
      <c r="MXO652" s="104"/>
      <c r="MXP652" s="60"/>
      <c r="MXQ652" s="61"/>
      <c r="MXR652" s="104"/>
      <c r="MXS652" s="60"/>
      <c r="MXT652" s="61"/>
      <c r="MXU652" s="104"/>
      <c r="MXV652" s="60"/>
      <c r="MXW652" s="61"/>
      <c r="MXX652" s="104"/>
      <c r="MXY652" s="60"/>
      <c r="MXZ652" s="61"/>
      <c r="MYA652" s="104"/>
      <c r="MYB652" s="60"/>
      <c r="MYC652" s="61"/>
      <c r="MYD652" s="104"/>
      <c r="MYE652" s="60"/>
      <c r="MYF652" s="61"/>
      <c r="MYG652" s="104"/>
      <c r="MYH652" s="60"/>
      <c r="MYI652" s="61"/>
      <c r="MYJ652" s="104"/>
      <c r="MYK652" s="60"/>
      <c r="MYL652" s="61"/>
      <c r="MYM652" s="104"/>
      <c r="MYN652" s="60"/>
      <c r="MYO652" s="61"/>
      <c r="MYP652" s="104"/>
      <c r="MYQ652" s="60"/>
      <c r="MYR652" s="61"/>
      <c r="MYS652" s="104"/>
      <c r="MYT652" s="60"/>
      <c r="MYU652" s="61"/>
      <c r="MYV652" s="104"/>
      <c r="MYW652" s="60"/>
      <c r="MYX652" s="61"/>
      <c r="MYY652" s="104"/>
      <c r="MYZ652" s="60"/>
      <c r="MZA652" s="61"/>
      <c r="MZB652" s="104"/>
      <c r="MZC652" s="60"/>
      <c r="MZD652" s="61"/>
      <c r="MZE652" s="104"/>
      <c r="MZF652" s="60"/>
      <c r="MZG652" s="61"/>
      <c r="MZH652" s="104"/>
      <c r="MZI652" s="60"/>
      <c r="MZJ652" s="61"/>
      <c r="MZK652" s="104"/>
      <c r="MZL652" s="60"/>
      <c r="MZM652" s="61"/>
      <c r="MZN652" s="104"/>
      <c r="MZO652" s="60"/>
      <c r="MZP652" s="61"/>
      <c r="MZQ652" s="104"/>
      <c r="MZR652" s="60"/>
      <c r="MZS652" s="61"/>
      <c r="MZT652" s="104"/>
      <c r="MZU652" s="60"/>
      <c r="MZV652" s="61"/>
      <c r="MZW652" s="104"/>
      <c r="MZX652" s="60"/>
      <c r="MZY652" s="61"/>
      <c r="MZZ652" s="104"/>
      <c r="NAA652" s="60"/>
      <c r="NAB652" s="61"/>
      <c r="NAC652" s="104"/>
      <c r="NAD652" s="60"/>
      <c r="NAE652" s="61"/>
      <c r="NAF652" s="104"/>
      <c r="NAG652" s="60"/>
      <c r="NAH652" s="61"/>
      <c r="NAI652" s="104"/>
      <c r="NAJ652" s="60"/>
      <c r="NAK652" s="61"/>
      <c r="NAL652" s="104"/>
      <c r="NAM652" s="60"/>
      <c r="NAN652" s="61"/>
      <c r="NAO652" s="104"/>
      <c r="NAP652" s="60"/>
      <c r="NAQ652" s="61"/>
      <c r="NAR652" s="104"/>
      <c r="NAS652" s="60"/>
      <c r="NAT652" s="61"/>
      <c r="NAU652" s="104"/>
      <c r="NAV652" s="60"/>
      <c r="NAW652" s="61"/>
      <c r="NAX652" s="104"/>
      <c r="NAY652" s="60"/>
      <c r="NAZ652" s="61"/>
      <c r="NBA652" s="104"/>
      <c r="NBB652" s="60"/>
      <c r="NBC652" s="61"/>
      <c r="NBD652" s="104"/>
      <c r="NBE652" s="60"/>
      <c r="NBF652" s="61"/>
      <c r="NBG652" s="104"/>
      <c r="NBH652" s="60"/>
      <c r="NBI652" s="61"/>
      <c r="NBJ652" s="104"/>
      <c r="NBK652" s="60"/>
      <c r="NBL652" s="61"/>
      <c r="NBM652" s="104"/>
      <c r="NBN652" s="60"/>
      <c r="NBO652" s="61"/>
      <c r="NBP652" s="104"/>
      <c r="NBQ652" s="60"/>
      <c r="NBR652" s="61"/>
      <c r="NBS652" s="104"/>
      <c r="NBT652" s="60"/>
      <c r="NBU652" s="61"/>
      <c r="NBV652" s="104"/>
      <c r="NBW652" s="60"/>
      <c r="NBX652" s="61"/>
      <c r="NBY652" s="104"/>
      <c r="NBZ652" s="60"/>
      <c r="NCA652" s="61"/>
      <c r="NCB652" s="104"/>
      <c r="NCC652" s="60"/>
      <c r="NCD652" s="61"/>
      <c r="NCE652" s="104"/>
      <c r="NCF652" s="60"/>
      <c r="NCG652" s="61"/>
      <c r="NCH652" s="104"/>
      <c r="NCI652" s="60"/>
      <c r="NCJ652" s="61"/>
      <c r="NCK652" s="104"/>
      <c r="NCL652" s="60"/>
      <c r="NCM652" s="61"/>
      <c r="NCN652" s="104"/>
      <c r="NCO652" s="60"/>
      <c r="NCP652" s="61"/>
      <c r="NCQ652" s="104"/>
      <c r="NCR652" s="60"/>
      <c r="NCS652" s="61"/>
      <c r="NCT652" s="104"/>
      <c r="NCU652" s="60"/>
      <c r="NCV652" s="61"/>
      <c r="NCW652" s="104"/>
      <c r="NCX652" s="60"/>
      <c r="NCY652" s="61"/>
      <c r="NCZ652" s="104"/>
      <c r="NDA652" s="60"/>
      <c r="NDB652" s="61"/>
      <c r="NDC652" s="104"/>
      <c r="NDD652" s="60"/>
      <c r="NDE652" s="61"/>
      <c r="NDF652" s="104"/>
      <c r="NDG652" s="60"/>
      <c r="NDH652" s="61"/>
      <c r="NDI652" s="104"/>
      <c r="NDJ652" s="60"/>
      <c r="NDK652" s="61"/>
      <c r="NDL652" s="104"/>
      <c r="NDM652" s="60"/>
      <c r="NDN652" s="61"/>
      <c r="NDO652" s="104"/>
      <c r="NDP652" s="60"/>
      <c r="NDQ652" s="61"/>
      <c r="NDR652" s="104"/>
      <c r="NDS652" s="60"/>
      <c r="NDT652" s="61"/>
      <c r="NDU652" s="104"/>
      <c r="NDV652" s="60"/>
      <c r="NDW652" s="61"/>
      <c r="NDX652" s="104"/>
      <c r="NDY652" s="60"/>
      <c r="NDZ652" s="61"/>
      <c r="NEA652" s="104"/>
      <c r="NEB652" s="60"/>
      <c r="NEC652" s="61"/>
      <c r="NED652" s="104"/>
      <c r="NEE652" s="60"/>
      <c r="NEF652" s="61"/>
      <c r="NEG652" s="104"/>
      <c r="NEH652" s="60"/>
      <c r="NEI652" s="61"/>
      <c r="NEJ652" s="104"/>
      <c r="NEK652" s="60"/>
      <c r="NEL652" s="61"/>
      <c r="NEM652" s="104"/>
      <c r="NEN652" s="60"/>
      <c r="NEO652" s="61"/>
      <c r="NEP652" s="104"/>
      <c r="NEQ652" s="60"/>
      <c r="NER652" s="61"/>
      <c r="NES652" s="104"/>
      <c r="NET652" s="60"/>
      <c r="NEU652" s="61"/>
      <c r="NEV652" s="104"/>
      <c r="NEW652" s="60"/>
      <c r="NEX652" s="61"/>
      <c r="NEY652" s="104"/>
      <c r="NEZ652" s="60"/>
      <c r="NFA652" s="61"/>
      <c r="NFB652" s="104"/>
      <c r="NFC652" s="60"/>
      <c r="NFD652" s="61"/>
      <c r="NFE652" s="104"/>
      <c r="NFF652" s="60"/>
      <c r="NFG652" s="61"/>
      <c r="NFH652" s="104"/>
      <c r="NFI652" s="60"/>
      <c r="NFJ652" s="61"/>
      <c r="NFK652" s="104"/>
      <c r="NFL652" s="60"/>
      <c r="NFM652" s="61"/>
      <c r="NFN652" s="104"/>
      <c r="NFO652" s="60"/>
      <c r="NFP652" s="61"/>
      <c r="NFQ652" s="104"/>
      <c r="NFR652" s="60"/>
      <c r="NFS652" s="61"/>
      <c r="NFT652" s="104"/>
      <c r="NFU652" s="60"/>
      <c r="NFV652" s="61"/>
      <c r="NFW652" s="104"/>
      <c r="NFX652" s="60"/>
      <c r="NFY652" s="61"/>
      <c r="NFZ652" s="104"/>
      <c r="NGA652" s="60"/>
      <c r="NGB652" s="61"/>
      <c r="NGC652" s="104"/>
      <c r="NGD652" s="60"/>
      <c r="NGE652" s="61"/>
      <c r="NGF652" s="104"/>
      <c r="NGG652" s="60"/>
      <c r="NGH652" s="61"/>
      <c r="NGI652" s="104"/>
      <c r="NGJ652" s="60"/>
      <c r="NGK652" s="61"/>
      <c r="NGL652" s="104"/>
      <c r="NGM652" s="60"/>
      <c r="NGN652" s="61"/>
      <c r="NGO652" s="104"/>
      <c r="NGP652" s="60"/>
      <c r="NGQ652" s="61"/>
      <c r="NGR652" s="104"/>
      <c r="NGS652" s="60"/>
      <c r="NGT652" s="61"/>
      <c r="NGU652" s="104"/>
      <c r="NGV652" s="60"/>
      <c r="NGW652" s="61"/>
      <c r="NGX652" s="104"/>
      <c r="NGY652" s="60"/>
      <c r="NGZ652" s="61"/>
      <c r="NHA652" s="104"/>
      <c r="NHB652" s="60"/>
      <c r="NHC652" s="61"/>
      <c r="NHD652" s="104"/>
      <c r="NHE652" s="60"/>
      <c r="NHF652" s="61"/>
      <c r="NHG652" s="104"/>
      <c r="NHH652" s="60"/>
      <c r="NHI652" s="61"/>
      <c r="NHJ652" s="104"/>
      <c r="NHK652" s="60"/>
      <c r="NHL652" s="61"/>
      <c r="NHM652" s="104"/>
      <c r="NHN652" s="60"/>
      <c r="NHO652" s="61"/>
      <c r="NHP652" s="104"/>
      <c r="NHQ652" s="60"/>
      <c r="NHR652" s="61"/>
      <c r="NHS652" s="104"/>
      <c r="NHT652" s="60"/>
      <c r="NHU652" s="61"/>
      <c r="NHV652" s="104"/>
      <c r="NHW652" s="60"/>
      <c r="NHX652" s="61"/>
      <c r="NHY652" s="104"/>
      <c r="NHZ652" s="60"/>
      <c r="NIA652" s="61"/>
      <c r="NIB652" s="104"/>
      <c r="NIC652" s="60"/>
      <c r="NID652" s="61"/>
      <c r="NIE652" s="104"/>
      <c r="NIF652" s="60"/>
      <c r="NIG652" s="61"/>
      <c r="NIH652" s="104"/>
      <c r="NII652" s="60"/>
      <c r="NIJ652" s="61"/>
      <c r="NIK652" s="104"/>
      <c r="NIL652" s="60"/>
      <c r="NIM652" s="61"/>
      <c r="NIN652" s="104"/>
      <c r="NIO652" s="60"/>
      <c r="NIP652" s="61"/>
      <c r="NIQ652" s="104"/>
      <c r="NIR652" s="60"/>
      <c r="NIS652" s="61"/>
      <c r="NIT652" s="104"/>
      <c r="NIU652" s="60"/>
      <c r="NIV652" s="61"/>
      <c r="NIW652" s="104"/>
      <c r="NIX652" s="60"/>
      <c r="NIY652" s="61"/>
      <c r="NIZ652" s="104"/>
      <c r="NJA652" s="60"/>
      <c r="NJB652" s="61"/>
      <c r="NJC652" s="104"/>
      <c r="NJD652" s="60"/>
      <c r="NJE652" s="61"/>
      <c r="NJF652" s="104"/>
      <c r="NJG652" s="60"/>
      <c r="NJH652" s="61"/>
      <c r="NJI652" s="104"/>
      <c r="NJJ652" s="60"/>
      <c r="NJK652" s="61"/>
      <c r="NJL652" s="104"/>
      <c r="NJM652" s="60"/>
      <c r="NJN652" s="61"/>
      <c r="NJO652" s="104"/>
      <c r="NJP652" s="60"/>
      <c r="NJQ652" s="61"/>
      <c r="NJR652" s="104"/>
      <c r="NJS652" s="60"/>
      <c r="NJT652" s="61"/>
      <c r="NJU652" s="104"/>
      <c r="NJV652" s="60"/>
      <c r="NJW652" s="61"/>
      <c r="NJX652" s="104"/>
      <c r="NJY652" s="60"/>
      <c r="NJZ652" s="61"/>
      <c r="NKA652" s="104"/>
      <c r="NKB652" s="60"/>
      <c r="NKC652" s="61"/>
      <c r="NKD652" s="104"/>
      <c r="NKE652" s="60"/>
      <c r="NKF652" s="61"/>
      <c r="NKG652" s="104"/>
      <c r="NKH652" s="60"/>
      <c r="NKI652" s="61"/>
      <c r="NKJ652" s="104"/>
      <c r="NKK652" s="60"/>
      <c r="NKL652" s="61"/>
      <c r="NKM652" s="104"/>
      <c r="NKN652" s="60"/>
      <c r="NKO652" s="61"/>
      <c r="NKP652" s="104"/>
      <c r="NKQ652" s="60"/>
      <c r="NKR652" s="61"/>
      <c r="NKS652" s="104"/>
      <c r="NKT652" s="60"/>
      <c r="NKU652" s="61"/>
      <c r="NKV652" s="104"/>
      <c r="NKW652" s="60"/>
      <c r="NKX652" s="61"/>
      <c r="NKY652" s="104"/>
      <c r="NKZ652" s="60"/>
      <c r="NLA652" s="61"/>
      <c r="NLB652" s="104"/>
      <c r="NLC652" s="60"/>
      <c r="NLD652" s="61"/>
      <c r="NLE652" s="104"/>
      <c r="NLF652" s="60"/>
      <c r="NLG652" s="61"/>
      <c r="NLH652" s="104"/>
      <c r="NLI652" s="60"/>
      <c r="NLJ652" s="61"/>
      <c r="NLK652" s="104"/>
      <c r="NLL652" s="60"/>
      <c r="NLM652" s="61"/>
      <c r="NLN652" s="104"/>
      <c r="NLO652" s="60"/>
      <c r="NLP652" s="61"/>
      <c r="NLQ652" s="104"/>
      <c r="NLR652" s="60"/>
      <c r="NLS652" s="61"/>
      <c r="NLT652" s="104"/>
      <c r="NLU652" s="60"/>
      <c r="NLV652" s="61"/>
      <c r="NLW652" s="104"/>
      <c r="NLX652" s="60"/>
      <c r="NLY652" s="61"/>
      <c r="NLZ652" s="104"/>
      <c r="NMA652" s="60"/>
      <c r="NMB652" s="61"/>
      <c r="NMC652" s="104"/>
      <c r="NMD652" s="60"/>
      <c r="NME652" s="61"/>
      <c r="NMF652" s="104"/>
      <c r="NMG652" s="60"/>
      <c r="NMH652" s="61"/>
      <c r="NMI652" s="104"/>
      <c r="NMJ652" s="60"/>
      <c r="NMK652" s="61"/>
      <c r="NML652" s="104"/>
      <c r="NMM652" s="60"/>
      <c r="NMN652" s="61"/>
      <c r="NMO652" s="104"/>
      <c r="NMP652" s="60"/>
      <c r="NMQ652" s="61"/>
      <c r="NMR652" s="104"/>
      <c r="NMS652" s="60"/>
      <c r="NMT652" s="61"/>
      <c r="NMU652" s="104"/>
      <c r="NMV652" s="60"/>
      <c r="NMW652" s="61"/>
      <c r="NMX652" s="104"/>
      <c r="NMY652" s="60"/>
      <c r="NMZ652" s="61"/>
      <c r="NNA652" s="104"/>
      <c r="NNB652" s="60"/>
      <c r="NNC652" s="61"/>
      <c r="NND652" s="104"/>
      <c r="NNE652" s="60"/>
      <c r="NNF652" s="61"/>
      <c r="NNG652" s="104"/>
      <c r="NNH652" s="60"/>
      <c r="NNI652" s="61"/>
      <c r="NNJ652" s="104"/>
      <c r="NNK652" s="60"/>
      <c r="NNL652" s="61"/>
      <c r="NNM652" s="104"/>
      <c r="NNN652" s="60"/>
      <c r="NNO652" s="61"/>
      <c r="NNP652" s="104"/>
      <c r="NNQ652" s="60"/>
      <c r="NNR652" s="61"/>
      <c r="NNS652" s="104"/>
      <c r="NNT652" s="60"/>
      <c r="NNU652" s="61"/>
      <c r="NNV652" s="104"/>
      <c r="NNW652" s="60"/>
      <c r="NNX652" s="61"/>
      <c r="NNY652" s="104"/>
      <c r="NNZ652" s="60"/>
      <c r="NOA652" s="61"/>
      <c r="NOB652" s="104"/>
      <c r="NOC652" s="60"/>
      <c r="NOD652" s="61"/>
      <c r="NOE652" s="104"/>
      <c r="NOF652" s="60"/>
      <c r="NOG652" s="61"/>
      <c r="NOH652" s="104"/>
      <c r="NOI652" s="60"/>
      <c r="NOJ652" s="61"/>
      <c r="NOK652" s="104"/>
      <c r="NOL652" s="60"/>
      <c r="NOM652" s="61"/>
      <c r="NON652" s="104"/>
      <c r="NOO652" s="60"/>
      <c r="NOP652" s="61"/>
      <c r="NOQ652" s="104"/>
      <c r="NOR652" s="60"/>
      <c r="NOS652" s="61"/>
      <c r="NOT652" s="104"/>
      <c r="NOU652" s="60"/>
      <c r="NOV652" s="61"/>
      <c r="NOW652" s="104"/>
      <c r="NOX652" s="60"/>
      <c r="NOY652" s="61"/>
      <c r="NOZ652" s="104"/>
      <c r="NPA652" s="60"/>
      <c r="NPB652" s="61"/>
      <c r="NPC652" s="104"/>
      <c r="NPD652" s="60"/>
      <c r="NPE652" s="61"/>
      <c r="NPF652" s="104"/>
      <c r="NPG652" s="60"/>
      <c r="NPH652" s="61"/>
      <c r="NPI652" s="104"/>
      <c r="NPJ652" s="60"/>
      <c r="NPK652" s="61"/>
      <c r="NPL652" s="104"/>
      <c r="NPM652" s="60"/>
      <c r="NPN652" s="61"/>
      <c r="NPO652" s="104"/>
      <c r="NPP652" s="60"/>
      <c r="NPQ652" s="61"/>
      <c r="NPR652" s="104"/>
      <c r="NPS652" s="60"/>
      <c r="NPT652" s="61"/>
      <c r="NPU652" s="104"/>
      <c r="NPV652" s="60"/>
      <c r="NPW652" s="61"/>
      <c r="NPX652" s="104"/>
      <c r="NPY652" s="60"/>
      <c r="NPZ652" s="61"/>
      <c r="NQA652" s="104"/>
      <c r="NQB652" s="60"/>
      <c r="NQC652" s="61"/>
      <c r="NQD652" s="104"/>
      <c r="NQE652" s="60"/>
      <c r="NQF652" s="61"/>
      <c r="NQG652" s="104"/>
      <c r="NQH652" s="60"/>
      <c r="NQI652" s="61"/>
      <c r="NQJ652" s="104"/>
      <c r="NQK652" s="60"/>
      <c r="NQL652" s="61"/>
      <c r="NQM652" s="104"/>
      <c r="NQN652" s="60"/>
      <c r="NQO652" s="61"/>
      <c r="NQP652" s="104"/>
      <c r="NQQ652" s="60"/>
      <c r="NQR652" s="61"/>
      <c r="NQS652" s="104"/>
      <c r="NQT652" s="60"/>
      <c r="NQU652" s="61"/>
      <c r="NQV652" s="104"/>
      <c r="NQW652" s="60"/>
      <c r="NQX652" s="61"/>
      <c r="NQY652" s="104"/>
      <c r="NQZ652" s="60"/>
      <c r="NRA652" s="61"/>
      <c r="NRB652" s="104"/>
      <c r="NRC652" s="60"/>
      <c r="NRD652" s="61"/>
      <c r="NRE652" s="104"/>
      <c r="NRF652" s="60"/>
      <c r="NRG652" s="61"/>
      <c r="NRH652" s="104"/>
      <c r="NRI652" s="60"/>
      <c r="NRJ652" s="61"/>
      <c r="NRK652" s="104"/>
      <c r="NRL652" s="60"/>
      <c r="NRM652" s="61"/>
      <c r="NRN652" s="104"/>
      <c r="NRO652" s="60"/>
      <c r="NRP652" s="61"/>
      <c r="NRQ652" s="104"/>
      <c r="NRR652" s="60"/>
      <c r="NRS652" s="61"/>
      <c r="NRT652" s="104"/>
      <c r="NRU652" s="60"/>
      <c r="NRV652" s="61"/>
      <c r="NRW652" s="104"/>
      <c r="NRX652" s="60"/>
      <c r="NRY652" s="61"/>
      <c r="NRZ652" s="104"/>
      <c r="NSA652" s="60"/>
      <c r="NSB652" s="61"/>
      <c r="NSC652" s="104"/>
      <c r="NSD652" s="60"/>
      <c r="NSE652" s="61"/>
      <c r="NSF652" s="104"/>
      <c r="NSG652" s="60"/>
      <c r="NSH652" s="61"/>
      <c r="NSI652" s="104"/>
      <c r="NSJ652" s="60"/>
      <c r="NSK652" s="61"/>
      <c r="NSL652" s="104"/>
      <c r="NSM652" s="60"/>
      <c r="NSN652" s="61"/>
      <c r="NSO652" s="104"/>
      <c r="NSP652" s="60"/>
      <c r="NSQ652" s="61"/>
      <c r="NSR652" s="104"/>
      <c r="NSS652" s="60"/>
      <c r="NST652" s="61"/>
      <c r="NSU652" s="104"/>
      <c r="NSV652" s="60"/>
      <c r="NSW652" s="61"/>
      <c r="NSX652" s="104"/>
      <c r="NSY652" s="60"/>
      <c r="NSZ652" s="61"/>
      <c r="NTA652" s="104"/>
      <c r="NTB652" s="60"/>
      <c r="NTC652" s="61"/>
      <c r="NTD652" s="104"/>
      <c r="NTE652" s="60"/>
      <c r="NTF652" s="61"/>
      <c r="NTG652" s="104"/>
      <c r="NTH652" s="60"/>
      <c r="NTI652" s="61"/>
      <c r="NTJ652" s="104"/>
      <c r="NTK652" s="60"/>
      <c r="NTL652" s="61"/>
      <c r="NTM652" s="104"/>
      <c r="NTN652" s="60"/>
      <c r="NTO652" s="61"/>
      <c r="NTP652" s="104"/>
      <c r="NTQ652" s="60"/>
      <c r="NTR652" s="61"/>
      <c r="NTS652" s="104"/>
      <c r="NTT652" s="60"/>
      <c r="NTU652" s="61"/>
      <c r="NTV652" s="104"/>
      <c r="NTW652" s="60"/>
      <c r="NTX652" s="61"/>
      <c r="NTY652" s="104"/>
      <c r="NTZ652" s="60"/>
      <c r="NUA652" s="61"/>
      <c r="NUB652" s="104"/>
      <c r="NUC652" s="60"/>
      <c r="NUD652" s="61"/>
      <c r="NUE652" s="104"/>
      <c r="NUF652" s="60"/>
      <c r="NUG652" s="61"/>
      <c r="NUH652" s="104"/>
      <c r="NUI652" s="60"/>
      <c r="NUJ652" s="61"/>
      <c r="NUK652" s="104"/>
      <c r="NUL652" s="60"/>
      <c r="NUM652" s="61"/>
      <c r="NUN652" s="104"/>
      <c r="NUO652" s="60"/>
      <c r="NUP652" s="61"/>
      <c r="NUQ652" s="104"/>
      <c r="NUR652" s="60"/>
      <c r="NUS652" s="61"/>
      <c r="NUT652" s="104"/>
      <c r="NUU652" s="60"/>
      <c r="NUV652" s="61"/>
      <c r="NUW652" s="104"/>
      <c r="NUX652" s="60"/>
      <c r="NUY652" s="61"/>
      <c r="NUZ652" s="104"/>
      <c r="NVA652" s="60"/>
      <c r="NVB652" s="61"/>
      <c r="NVC652" s="104"/>
      <c r="NVD652" s="60"/>
      <c r="NVE652" s="61"/>
      <c r="NVF652" s="104"/>
      <c r="NVG652" s="60"/>
      <c r="NVH652" s="61"/>
      <c r="NVI652" s="104"/>
      <c r="NVJ652" s="60"/>
      <c r="NVK652" s="61"/>
      <c r="NVL652" s="104"/>
      <c r="NVM652" s="60"/>
      <c r="NVN652" s="61"/>
      <c r="NVO652" s="104"/>
      <c r="NVP652" s="60"/>
      <c r="NVQ652" s="61"/>
      <c r="NVR652" s="104"/>
      <c r="NVS652" s="60"/>
      <c r="NVT652" s="61"/>
      <c r="NVU652" s="104"/>
      <c r="NVV652" s="60"/>
      <c r="NVW652" s="61"/>
      <c r="NVX652" s="104"/>
      <c r="NVY652" s="60"/>
      <c r="NVZ652" s="61"/>
      <c r="NWA652" s="104"/>
      <c r="NWB652" s="60"/>
      <c r="NWC652" s="61"/>
      <c r="NWD652" s="104"/>
      <c r="NWE652" s="60"/>
      <c r="NWF652" s="61"/>
      <c r="NWG652" s="104"/>
      <c r="NWH652" s="60"/>
      <c r="NWI652" s="61"/>
      <c r="NWJ652" s="104"/>
      <c r="NWK652" s="60"/>
      <c r="NWL652" s="61"/>
      <c r="NWM652" s="104"/>
      <c r="NWN652" s="60"/>
      <c r="NWO652" s="61"/>
      <c r="NWP652" s="104"/>
      <c r="NWQ652" s="60"/>
      <c r="NWR652" s="61"/>
      <c r="NWS652" s="104"/>
      <c r="NWT652" s="60"/>
      <c r="NWU652" s="61"/>
      <c r="NWV652" s="104"/>
      <c r="NWW652" s="60"/>
      <c r="NWX652" s="61"/>
      <c r="NWY652" s="104"/>
      <c r="NWZ652" s="60"/>
      <c r="NXA652" s="61"/>
      <c r="NXB652" s="104"/>
      <c r="NXC652" s="60"/>
      <c r="NXD652" s="61"/>
      <c r="NXE652" s="104"/>
      <c r="NXF652" s="60"/>
      <c r="NXG652" s="61"/>
      <c r="NXH652" s="104"/>
      <c r="NXI652" s="60"/>
      <c r="NXJ652" s="61"/>
      <c r="NXK652" s="104"/>
      <c r="NXL652" s="60"/>
      <c r="NXM652" s="61"/>
      <c r="NXN652" s="104"/>
      <c r="NXO652" s="60"/>
      <c r="NXP652" s="61"/>
      <c r="NXQ652" s="104"/>
      <c r="NXR652" s="60"/>
      <c r="NXS652" s="61"/>
      <c r="NXT652" s="104"/>
      <c r="NXU652" s="60"/>
      <c r="NXV652" s="61"/>
      <c r="NXW652" s="104"/>
      <c r="NXX652" s="60"/>
      <c r="NXY652" s="61"/>
      <c r="NXZ652" s="104"/>
      <c r="NYA652" s="60"/>
      <c r="NYB652" s="61"/>
      <c r="NYC652" s="104"/>
      <c r="NYD652" s="60"/>
      <c r="NYE652" s="61"/>
      <c r="NYF652" s="104"/>
      <c r="NYG652" s="60"/>
      <c r="NYH652" s="61"/>
      <c r="NYI652" s="104"/>
      <c r="NYJ652" s="60"/>
      <c r="NYK652" s="61"/>
      <c r="NYL652" s="104"/>
      <c r="NYM652" s="60"/>
      <c r="NYN652" s="61"/>
      <c r="NYO652" s="104"/>
      <c r="NYP652" s="60"/>
      <c r="NYQ652" s="61"/>
      <c r="NYR652" s="104"/>
      <c r="NYS652" s="60"/>
      <c r="NYT652" s="61"/>
      <c r="NYU652" s="104"/>
      <c r="NYV652" s="60"/>
      <c r="NYW652" s="61"/>
      <c r="NYX652" s="104"/>
      <c r="NYY652" s="60"/>
      <c r="NYZ652" s="61"/>
      <c r="NZA652" s="104"/>
      <c r="NZB652" s="60"/>
      <c r="NZC652" s="61"/>
      <c r="NZD652" s="104"/>
      <c r="NZE652" s="60"/>
      <c r="NZF652" s="61"/>
      <c r="NZG652" s="104"/>
      <c r="NZH652" s="60"/>
      <c r="NZI652" s="61"/>
      <c r="NZJ652" s="104"/>
      <c r="NZK652" s="60"/>
      <c r="NZL652" s="61"/>
      <c r="NZM652" s="104"/>
      <c r="NZN652" s="60"/>
      <c r="NZO652" s="61"/>
      <c r="NZP652" s="104"/>
      <c r="NZQ652" s="60"/>
      <c r="NZR652" s="61"/>
      <c r="NZS652" s="104"/>
      <c r="NZT652" s="60"/>
      <c r="NZU652" s="61"/>
      <c r="NZV652" s="104"/>
      <c r="NZW652" s="60"/>
      <c r="NZX652" s="61"/>
      <c r="NZY652" s="104"/>
      <c r="NZZ652" s="60"/>
      <c r="OAA652" s="61"/>
      <c r="OAB652" s="104"/>
      <c r="OAC652" s="60"/>
      <c r="OAD652" s="61"/>
      <c r="OAE652" s="104"/>
      <c r="OAF652" s="60"/>
      <c r="OAG652" s="61"/>
      <c r="OAH652" s="104"/>
      <c r="OAI652" s="60"/>
      <c r="OAJ652" s="61"/>
      <c r="OAK652" s="104"/>
      <c r="OAL652" s="60"/>
      <c r="OAM652" s="61"/>
      <c r="OAN652" s="104"/>
      <c r="OAO652" s="60"/>
      <c r="OAP652" s="61"/>
      <c r="OAQ652" s="104"/>
      <c r="OAR652" s="60"/>
      <c r="OAS652" s="61"/>
      <c r="OAT652" s="104"/>
      <c r="OAU652" s="60"/>
      <c r="OAV652" s="61"/>
      <c r="OAW652" s="104"/>
      <c r="OAX652" s="60"/>
      <c r="OAY652" s="61"/>
      <c r="OAZ652" s="104"/>
      <c r="OBA652" s="60"/>
      <c r="OBB652" s="61"/>
      <c r="OBC652" s="104"/>
      <c r="OBD652" s="60"/>
      <c r="OBE652" s="61"/>
      <c r="OBF652" s="104"/>
      <c r="OBG652" s="60"/>
      <c r="OBH652" s="61"/>
      <c r="OBI652" s="104"/>
      <c r="OBJ652" s="60"/>
      <c r="OBK652" s="61"/>
      <c r="OBL652" s="104"/>
      <c r="OBM652" s="60"/>
      <c r="OBN652" s="61"/>
      <c r="OBO652" s="104"/>
      <c r="OBP652" s="60"/>
      <c r="OBQ652" s="61"/>
      <c r="OBR652" s="104"/>
      <c r="OBS652" s="60"/>
      <c r="OBT652" s="61"/>
      <c r="OBU652" s="104"/>
      <c r="OBV652" s="60"/>
      <c r="OBW652" s="61"/>
      <c r="OBX652" s="104"/>
      <c r="OBY652" s="60"/>
      <c r="OBZ652" s="61"/>
      <c r="OCA652" s="104"/>
      <c r="OCB652" s="60"/>
      <c r="OCC652" s="61"/>
      <c r="OCD652" s="104"/>
      <c r="OCE652" s="60"/>
      <c r="OCF652" s="61"/>
      <c r="OCG652" s="104"/>
      <c r="OCH652" s="60"/>
      <c r="OCI652" s="61"/>
      <c r="OCJ652" s="104"/>
      <c r="OCK652" s="60"/>
      <c r="OCL652" s="61"/>
      <c r="OCM652" s="104"/>
      <c r="OCN652" s="60"/>
      <c r="OCO652" s="61"/>
      <c r="OCP652" s="104"/>
      <c r="OCQ652" s="60"/>
      <c r="OCR652" s="61"/>
      <c r="OCS652" s="104"/>
      <c r="OCT652" s="60"/>
      <c r="OCU652" s="61"/>
      <c r="OCV652" s="104"/>
      <c r="OCW652" s="60"/>
      <c r="OCX652" s="61"/>
      <c r="OCY652" s="104"/>
      <c r="OCZ652" s="60"/>
      <c r="ODA652" s="61"/>
      <c r="ODB652" s="104"/>
      <c r="ODC652" s="60"/>
      <c r="ODD652" s="61"/>
      <c r="ODE652" s="104"/>
      <c r="ODF652" s="60"/>
      <c r="ODG652" s="61"/>
      <c r="ODH652" s="104"/>
      <c r="ODI652" s="60"/>
      <c r="ODJ652" s="61"/>
      <c r="ODK652" s="104"/>
      <c r="ODL652" s="60"/>
      <c r="ODM652" s="61"/>
      <c r="ODN652" s="104"/>
      <c r="ODO652" s="60"/>
      <c r="ODP652" s="61"/>
      <c r="ODQ652" s="104"/>
      <c r="ODR652" s="60"/>
      <c r="ODS652" s="61"/>
      <c r="ODT652" s="104"/>
      <c r="ODU652" s="60"/>
      <c r="ODV652" s="61"/>
      <c r="ODW652" s="104"/>
      <c r="ODX652" s="60"/>
      <c r="ODY652" s="61"/>
      <c r="ODZ652" s="104"/>
      <c r="OEA652" s="60"/>
      <c r="OEB652" s="61"/>
      <c r="OEC652" s="104"/>
      <c r="OED652" s="60"/>
      <c r="OEE652" s="61"/>
      <c r="OEF652" s="104"/>
      <c r="OEG652" s="60"/>
      <c r="OEH652" s="61"/>
      <c r="OEI652" s="104"/>
      <c r="OEJ652" s="60"/>
      <c r="OEK652" s="61"/>
      <c r="OEL652" s="104"/>
      <c r="OEM652" s="60"/>
      <c r="OEN652" s="61"/>
      <c r="OEO652" s="104"/>
      <c r="OEP652" s="60"/>
      <c r="OEQ652" s="61"/>
      <c r="OER652" s="104"/>
      <c r="OES652" s="60"/>
      <c r="OET652" s="61"/>
      <c r="OEU652" s="104"/>
      <c r="OEV652" s="60"/>
      <c r="OEW652" s="61"/>
      <c r="OEX652" s="104"/>
      <c r="OEY652" s="60"/>
      <c r="OEZ652" s="61"/>
      <c r="OFA652" s="104"/>
      <c r="OFB652" s="60"/>
      <c r="OFC652" s="61"/>
      <c r="OFD652" s="104"/>
      <c r="OFE652" s="60"/>
      <c r="OFF652" s="61"/>
      <c r="OFG652" s="104"/>
      <c r="OFH652" s="60"/>
      <c r="OFI652" s="61"/>
      <c r="OFJ652" s="104"/>
      <c r="OFK652" s="60"/>
      <c r="OFL652" s="61"/>
      <c r="OFM652" s="104"/>
      <c r="OFN652" s="60"/>
      <c r="OFO652" s="61"/>
      <c r="OFP652" s="104"/>
      <c r="OFQ652" s="60"/>
      <c r="OFR652" s="61"/>
      <c r="OFS652" s="104"/>
      <c r="OFT652" s="60"/>
      <c r="OFU652" s="61"/>
      <c r="OFV652" s="104"/>
      <c r="OFW652" s="60"/>
      <c r="OFX652" s="61"/>
      <c r="OFY652" s="104"/>
      <c r="OFZ652" s="60"/>
      <c r="OGA652" s="61"/>
      <c r="OGB652" s="104"/>
      <c r="OGC652" s="60"/>
      <c r="OGD652" s="61"/>
      <c r="OGE652" s="104"/>
      <c r="OGF652" s="60"/>
      <c r="OGG652" s="61"/>
      <c r="OGH652" s="104"/>
      <c r="OGI652" s="60"/>
      <c r="OGJ652" s="61"/>
      <c r="OGK652" s="104"/>
      <c r="OGL652" s="60"/>
      <c r="OGM652" s="61"/>
      <c r="OGN652" s="104"/>
      <c r="OGO652" s="60"/>
      <c r="OGP652" s="61"/>
      <c r="OGQ652" s="104"/>
      <c r="OGR652" s="60"/>
      <c r="OGS652" s="61"/>
      <c r="OGT652" s="104"/>
      <c r="OGU652" s="60"/>
      <c r="OGV652" s="61"/>
      <c r="OGW652" s="104"/>
      <c r="OGX652" s="60"/>
      <c r="OGY652" s="61"/>
      <c r="OGZ652" s="104"/>
      <c r="OHA652" s="60"/>
      <c r="OHB652" s="61"/>
      <c r="OHC652" s="104"/>
      <c r="OHD652" s="60"/>
      <c r="OHE652" s="61"/>
      <c r="OHF652" s="104"/>
      <c r="OHG652" s="60"/>
      <c r="OHH652" s="61"/>
      <c r="OHI652" s="104"/>
      <c r="OHJ652" s="60"/>
      <c r="OHK652" s="61"/>
      <c r="OHL652" s="104"/>
      <c r="OHM652" s="60"/>
      <c r="OHN652" s="61"/>
      <c r="OHO652" s="104"/>
      <c r="OHP652" s="60"/>
      <c r="OHQ652" s="61"/>
      <c r="OHR652" s="104"/>
      <c r="OHS652" s="60"/>
      <c r="OHT652" s="61"/>
      <c r="OHU652" s="104"/>
      <c r="OHV652" s="60"/>
      <c r="OHW652" s="61"/>
      <c r="OHX652" s="104"/>
      <c r="OHY652" s="60"/>
      <c r="OHZ652" s="61"/>
      <c r="OIA652" s="104"/>
      <c r="OIB652" s="60"/>
      <c r="OIC652" s="61"/>
      <c r="OID652" s="104"/>
      <c r="OIE652" s="60"/>
      <c r="OIF652" s="61"/>
      <c r="OIG652" s="104"/>
      <c r="OIH652" s="60"/>
      <c r="OII652" s="61"/>
      <c r="OIJ652" s="104"/>
      <c r="OIK652" s="60"/>
      <c r="OIL652" s="61"/>
      <c r="OIM652" s="104"/>
      <c r="OIN652" s="60"/>
      <c r="OIO652" s="61"/>
      <c r="OIP652" s="104"/>
      <c r="OIQ652" s="60"/>
      <c r="OIR652" s="61"/>
      <c r="OIS652" s="104"/>
      <c r="OIT652" s="60"/>
      <c r="OIU652" s="61"/>
      <c r="OIV652" s="104"/>
      <c r="OIW652" s="60"/>
      <c r="OIX652" s="61"/>
      <c r="OIY652" s="104"/>
      <c r="OIZ652" s="60"/>
      <c r="OJA652" s="61"/>
      <c r="OJB652" s="104"/>
      <c r="OJC652" s="60"/>
      <c r="OJD652" s="61"/>
      <c r="OJE652" s="104"/>
      <c r="OJF652" s="60"/>
      <c r="OJG652" s="61"/>
      <c r="OJH652" s="104"/>
      <c r="OJI652" s="60"/>
      <c r="OJJ652" s="61"/>
      <c r="OJK652" s="104"/>
      <c r="OJL652" s="60"/>
      <c r="OJM652" s="61"/>
      <c r="OJN652" s="104"/>
      <c r="OJO652" s="60"/>
      <c r="OJP652" s="61"/>
      <c r="OJQ652" s="104"/>
      <c r="OJR652" s="60"/>
      <c r="OJS652" s="61"/>
      <c r="OJT652" s="104"/>
      <c r="OJU652" s="60"/>
      <c r="OJV652" s="61"/>
      <c r="OJW652" s="104"/>
      <c r="OJX652" s="60"/>
      <c r="OJY652" s="61"/>
      <c r="OJZ652" s="104"/>
      <c r="OKA652" s="60"/>
      <c r="OKB652" s="61"/>
      <c r="OKC652" s="104"/>
      <c r="OKD652" s="60"/>
      <c r="OKE652" s="61"/>
      <c r="OKF652" s="104"/>
      <c r="OKG652" s="60"/>
      <c r="OKH652" s="61"/>
      <c r="OKI652" s="104"/>
      <c r="OKJ652" s="60"/>
      <c r="OKK652" s="61"/>
      <c r="OKL652" s="104"/>
      <c r="OKM652" s="60"/>
      <c r="OKN652" s="61"/>
      <c r="OKO652" s="104"/>
      <c r="OKP652" s="60"/>
      <c r="OKQ652" s="61"/>
      <c r="OKR652" s="104"/>
      <c r="OKS652" s="60"/>
      <c r="OKT652" s="61"/>
      <c r="OKU652" s="104"/>
      <c r="OKV652" s="60"/>
      <c r="OKW652" s="61"/>
      <c r="OKX652" s="104"/>
      <c r="OKY652" s="60"/>
      <c r="OKZ652" s="61"/>
      <c r="OLA652" s="104"/>
      <c r="OLB652" s="60"/>
      <c r="OLC652" s="61"/>
      <c r="OLD652" s="104"/>
      <c r="OLE652" s="60"/>
      <c r="OLF652" s="61"/>
      <c r="OLG652" s="104"/>
      <c r="OLH652" s="60"/>
      <c r="OLI652" s="61"/>
      <c r="OLJ652" s="104"/>
      <c r="OLK652" s="60"/>
      <c r="OLL652" s="61"/>
      <c r="OLM652" s="104"/>
      <c r="OLN652" s="60"/>
      <c r="OLO652" s="61"/>
      <c r="OLP652" s="104"/>
      <c r="OLQ652" s="60"/>
      <c r="OLR652" s="61"/>
      <c r="OLS652" s="104"/>
      <c r="OLT652" s="60"/>
      <c r="OLU652" s="61"/>
      <c r="OLV652" s="104"/>
      <c r="OLW652" s="60"/>
      <c r="OLX652" s="61"/>
      <c r="OLY652" s="104"/>
      <c r="OLZ652" s="60"/>
      <c r="OMA652" s="61"/>
      <c r="OMB652" s="104"/>
      <c r="OMC652" s="60"/>
      <c r="OMD652" s="61"/>
      <c r="OME652" s="104"/>
      <c r="OMF652" s="60"/>
      <c r="OMG652" s="61"/>
      <c r="OMH652" s="104"/>
      <c r="OMI652" s="60"/>
      <c r="OMJ652" s="61"/>
      <c r="OMK652" s="104"/>
      <c r="OML652" s="60"/>
      <c r="OMM652" s="61"/>
      <c r="OMN652" s="104"/>
      <c r="OMO652" s="60"/>
      <c r="OMP652" s="61"/>
      <c r="OMQ652" s="104"/>
      <c r="OMR652" s="60"/>
      <c r="OMS652" s="61"/>
      <c r="OMT652" s="104"/>
      <c r="OMU652" s="60"/>
      <c r="OMV652" s="61"/>
      <c r="OMW652" s="104"/>
      <c r="OMX652" s="60"/>
      <c r="OMY652" s="61"/>
      <c r="OMZ652" s="104"/>
      <c r="ONA652" s="60"/>
      <c r="ONB652" s="61"/>
      <c r="ONC652" s="104"/>
      <c r="OND652" s="60"/>
      <c r="ONE652" s="61"/>
      <c r="ONF652" s="104"/>
      <c r="ONG652" s="60"/>
      <c r="ONH652" s="61"/>
      <c r="ONI652" s="104"/>
      <c r="ONJ652" s="60"/>
      <c r="ONK652" s="61"/>
      <c r="ONL652" s="104"/>
      <c r="ONM652" s="60"/>
      <c r="ONN652" s="61"/>
      <c r="ONO652" s="104"/>
      <c r="ONP652" s="60"/>
      <c r="ONQ652" s="61"/>
      <c r="ONR652" s="104"/>
      <c r="ONS652" s="60"/>
      <c r="ONT652" s="61"/>
      <c r="ONU652" s="104"/>
      <c r="ONV652" s="60"/>
      <c r="ONW652" s="61"/>
      <c r="ONX652" s="104"/>
      <c r="ONY652" s="60"/>
      <c r="ONZ652" s="61"/>
      <c r="OOA652" s="104"/>
      <c r="OOB652" s="60"/>
      <c r="OOC652" s="61"/>
      <c r="OOD652" s="104"/>
      <c r="OOE652" s="60"/>
      <c r="OOF652" s="61"/>
      <c r="OOG652" s="104"/>
      <c r="OOH652" s="60"/>
      <c r="OOI652" s="61"/>
      <c r="OOJ652" s="104"/>
      <c r="OOK652" s="60"/>
      <c r="OOL652" s="61"/>
      <c r="OOM652" s="104"/>
      <c r="OON652" s="60"/>
      <c r="OOO652" s="61"/>
      <c r="OOP652" s="104"/>
      <c r="OOQ652" s="60"/>
      <c r="OOR652" s="61"/>
      <c r="OOS652" s="104"/>
      <c r="OOT652" s="60"/>
      <c r="OOU652" s="61"/>
      <c r="OOV652" s="104"/>
      <c r="OOW652" s="60"/>
      <c r="OOX652" s="61"/>
      <c r="OOY652" s="104"/>
      <c r="OOZ652" s="60"/>
      <c r="OPA652" s="61"/>
      <c r="OPB652" s="104"/>
      <c r="OPC652" s="60"/>
      <c r="OPD652" s="61"/>
      <c r="OPE652" s="104"/>
      <c r="OPF652" s="60"/>
      <c r="OPG652" s="61"/>
      <c r="OPH652" s="104"/>
      <c r="OPI652" s="60"/>
      <c r="OPJ652" s="61"/>
      <c r="OPK652" s="104"/>
      <c r="OPL652" s="60"/>
      <c r="OPM652" s="61"/>
      <c r="OPN652" s="104"/>
      <c r="OPO652" s="60"/>
      <c r="OPP652" s="61"/>
      <c r="OPQ652" s="104"/>
      <c r="OPR652" s="60"/>
      <c r="OPS652" s="61"/>
      <c r="OPT652" s="104"/>
      <c r="OPU652" s="60"/>
      <c r="OPV652" s="61"/>
      <c r="OPW652" s="104"/>
      <c r="OPX652" s="60"/>
      <c r="OPY652" s="61"/>
      <c r="OPZ652" s="104"/>
      <c r="OQA652" s="60"/>
      <c r="OQB652" s="61"/>
      <c r="OQC652" s="104"/>
      <c r="OQD652" s="60"/>
      <c r="OQE652" s="61"/>
      <c r="OQF652" s="104"/>
      <c r="OQG652" s="60"/>
      <c r="OQH652" s="61"/>
      <c r="OQI652" s="104"/>
      <c r="OQJ652" s="60"/>
      <c r="OQK652" s="61"/>
      <c r="OQL652" s="104"/>
      <c r="OQM652" s="60"/>
      <c r="OQN652" s="61"/>
      <c r="OQO652" s="104"/>
      <c r="OQP652" s="60"/>
      <c r="OQQ652" s="61"/>
      <c r="OQR652" s="104"/>
      <c r="OQS652" s="60"/>
      <c r="OQT652" s="61"/>
      <c r="OQU652" s="104"/>
      <c r="OQV652" s="60"/>
      <c r="OQW652" s="61"/>
      <c r="OQX652" s="104"/>
      <c r="OQY652" s="60"/>
      <c r="OQZ652" s="61"/>
      <c r="ORA652" s="104"/>
      <c r="ORB652" s="60"/>
      <c r="ORC652" s="61"/>
      <c r="ORD652" s="104"/>
      <c r="ORE652" s="60"/>
      <c r="ORF652" s="61"/>
      <c r="ORG652" s="104"/>
      <c r="ORH652" s="60"/>
      <c r="ORI652" s="61"/>
      <c r="ORJ652" s="104"/>
      <c r="ORK652" s="60"/>
      <c r="ORL652" s="61"/>
      <c r="ORM652" s="104"/>
      <c r="ORN652" s="60"/>
      <c r="ORO652" s="61"/>
      <c r="ORP652" s="104"/>
      <c r="ORQ652" s="60"/>
      <c r="ORR652" s="61"/>
      <c r="ORS652" s="104"/>
      <c r="ORT652" s="60"/>
      <c r="ORU652" s="61"/>
      <c r="ORV652" s="104"/>
      <c r="ORW652" s="60"/>
      <c r="ORX652" s="61"/>
      <c r="ORY652" s="104"/>
      <c r="ORZ652" s="60"/>
      <c r="OSA652" s="61"/>
      <c r="OSB652" s="104"/>
      <c r="OSC652" s="60"/>
      <c r="OSD652" s="61"/>
      <c r="OSE652" s="104"/>
      <c r="OSF652" s="60"/>
      <c r="OSG652" s="61"/>
      <c r="OSH652" s="104"/>
      <c r="OSI652" s="60"/>
      <c r="OSJ652" s="61"/>
      <c r="OSK652" s="104"/>
      <c r="OSL652" s="60"/>
      <c r="OSM652" s="61"/>
      <c r="OSN652" s="104"/>
      <c r="OSO652" s="60"/>
      <c r="OSP652" s="61"/>
      <c r="OSQ652" s="104"/>
      <c r="OSR652" s="60"/>
      <c r="OSS652" s="61"/>
      <c r="OST652" s="104"/>
      <c r="OSU652" s="60"/>
      <c r="OSV652" s="61"/>
      <c r="OSW652" s="104"/>
      <c r="OSX652" s="60"/>
      <c r="OSY652" s="61"/>
      <c r="OSZ652" s="104"/>
      <c r="OTA652" s="60"/>
      <c r="OTB652" s="61"/>
      <c r="OTC652" s="104"/>
      <c r="OTD652" s="60"/>
      <c r="OTE652" s="61"/>
      <c r="OTF652" s="104"/>
      <c r="OTG652" s="60"/>
      <c r="OTH652" s="61"/>
      <c r="OTI652" s="104"/>
      <c r="OTJ652" s="60"/>
      <c r="OTK652" s="61"/>
      <c r="OTL652" s="104"/>
      <c r="OTM652" s="60"/>
      <c r="OTN652" s="61"/>
      <c r="OTO652" s="104"/>
      <c r="OTP652" s="60"/>
      <c r="OTQ652" s="61"/>
      <c r="OTR652" s="104"/>
      <c r="OTS652" s="60"/>
      <c r="OTT652" s="61"/>
      <c r="OTU652" s="104"/>
      <c r="OTV652" s="60"/>
      <c r="OTW652" s="61"/>
      <c r="OTX652" s="104"/>
      <c r="OTY652" s="60"/>
      <c r="OTZ652" s="61"/>
      <c r="OUA652" s="104"/>
      <c r="OUB652" s="60"/>
      <c r="OUC652" s="61"/>
      <c r="OUD652" s="104"/>
      <c r="OUE652" s="60"/>
      <c r="OUF652" s="61"/>
      <c r="OUG652" s="104"/>
      <c r="OUH652" s="60"/>
      <c r="OUI652" s="61"/>
      <c r="OUJ652" s="104"/>
      <c r="OUK652" s="60"/>
      <c r="OUL652" s="61"/>
      <c r="OUM652" s="104"/>
      <c r="OUN652" s="60"/>
      <c r="OUO652" s="61"/>
      <c r="OUP652" s="104"/>
      <c r="OUQ652" s="60"/>
      <c r="OUR652" s="61"/>
      <c r="OUS652" s="104"/>
      <c r="OUT652" s="60"/>
      <c r="OUU652" s="61"/>
      <c r="OUV652" s="104"/>
      <c r="OUW652" s="60"/>
      <c r="OUX652" s="61"/>
      <c r="OUY652" s="104"/>
      <c r="OUZ652" s="60"/>
      <c r="OVA652" s="61"/>
      <c r="OVB652" s="104"/>
      <c r="OVC652" s="60"/>
      <c r="OVD652" s="61"/>
      <c r="OVE652" s="104"/>
      <c r="OVF652" s="60"/>
      <c r="OVG652" s="61"/>
      <c r="OVH652" s="104"/>
      <c r="OVI652" s="60"/>
      <c r="OVJ652" s="61"/>
      <c r="OVK652" s="104"/>
      <c r="OVL652" s="60"/>
      <c r="OVM652" s="61"/>
      <c r="OVN652" s="104"/>
      <c r="OVO652" s="60"/>
      <c r="OVP652" s="61"/>
      <c r="OVQ652" s="104"/>
      <c r="OVR652" s="60"/>
      <c r="OVS652" s="61"/>
      <c r="OVT652" s="104"/>
      <c r="OVU652" s="60"/>
      <c r="OVV652" s="61"/>
      <c r="OVW652" s="104"/>
      <c r="OVX652" s="60"/>
      <c r="OVY652" s="61"/>
      <c r="OVZ652" s="104"/>
      <c r="OWA652" s="60"/>
      <c r="OWB652" s="61"/>
      <c r="OWC652" s="104"/>
      <c r="OWD652" s="60"/>
      <c r="OWE652" s="61"/>
      <c r="OWF652" s="104"/>
      <c r="OWG652" s="60"/>
      <c r="OWH652" s="61"/>
      <c r="OWI652" s="104"/>
      <c r="OWJ652" s="60"/>
      <c r="OWK652" s="61"/>
      <c r="OWL652" s="104"/>
      <c r="OWM652" s="60"/>
      <c r="OWN652" s="61"/>
      <c r="OWO652" s="104"/>
      <c r="OWP652" s="60"/>
      <c r="OWQ652" s="61"/>
      <c r="OWR652" s="104"/>
      <c r="OWS652" s="60"/>
      <c r="OWT652" s="61"/>
      <c r="OWU652" s="104"/>
      <c r="OWV652" s="60"/>
      <c r="OWW652" s="61"/>
      <c r="OWX652" s="104"/>
      <c r="OWY652" s="60"/>
      <c r="OWZ652" s="61"/>
      <c r="OXA652" s="104"/>
      <c r="OXB652" s="60"/>
      <c r="OXC652" s="61"/>
      <c r="OXD652" s="104"/>
      <c r="OXE652" s="60"/>
      <c r="OXF652" s="61"/>
      <c r="OXG652" s="104"/>
      <c r="OXH652" s="60"/>
      <c r="OXI652" s="61"/>
      <c r="OXJ652" s="104"/>
      <c r="OXK652" s="60"/>
      <c r="OXL652" s="61"/>
      <c r="OXM652" s="104"/>
      <c r="OXN652" s="60"/>
      <c r="OXO652" s="61"/>
      <c r="OXP652" s="104"/>
      <c r="OXQ652" s="60"/>
      <c r="OXR652" s="61"/>
      <c r="OXS652" s="104"/>
      <c r="OXT652" s="60"/>
      <c r="OXU652" s="61"/>
      <c r="OXV652" s="104"/>
      <c r="OXW652" s="60"/>
      <c r="OXX652" s="61"/>
      <c r="OXY652" s="104"/>
      <c r="OXZ652" s="60"/>
      <c r="OYA652" s="61"/>
      <c r="OYB652" s="104"/>
      <c r="OYC652" s="60"/>
      <c r="OYD652" s="61"/>
      <c r="OYE652" s="104"/>
      <c r="OYF652" s="60"/>
      <c r="OYG652" s="61"/>
      <c r="OYH652" s="104"/>
      <c r="OYI652" s="60"/>
      <c r="OYJ652" s="61"/>
      <c r="OYK652" s="104"/>
      <c r="OYL652" s="60"/>
      <c r="OYM652" s="61"/>
      <c r="OYN652" s="104"/>
      <c r="OYO652" s="60"/>
      <c r="OYP652" s="61"/>
      <c r="OYQ652" s="104"/>
      <c r="OYR652" s="60"/>
      <c r="OYS652" s="61"/>
      <c r="OYT652" s="104"/>
      <c r="OYU652" s="60"/>
      <c r="OYV652" s="61"/>
      <c r="OYW652" s="104"/>
      <c r="OYX652" s="60"/>
      <c r="OYY652" s="61"/>
      <c r="OYZ652" s="104"/>
      <c r="OZA652" s="60"/>
      <c r="OZB652" s="61"/>
      <c r="OZC652" s="104"/>
      <c r="OZD652" s="60"/>
      <c r="OZE652" s="61"/>
      <c r="OZF652" s="104"/>
      <c r="OZG652" s="60"/>
      <c r="OZH652" s="61"/>
      <c r="OZI652" s="104"/>
      <c r="OZJ652" s="60"/>
      <c r="OZK652" s="61"/>
      <c r="OZL652" s="104"/>
      <c r="OZM652" s="60"/>
      <c r="OZN652" s="61"/>
      <c r="OZO652" s="104"/>
      <c r="OZP652" s="60"/>
      <c r="OZQ652" s="61"/>
      <c r="OZR652" s="104"/>
      <c r="OZS652" s="60"/>
      <c r="OZT652" s="61"/>
      <c r="OZU652" s="104"/>
      <c r="OZV652" s="60"/>
      <c r="OZW652" s="61"/>
      <c r="OZX652" s="104"/>
      <c r="OZY652" s="60"/>
      <c r="OZZ652" s="61"/>
      <c r="PAA652" s="104"/>
      <c r="PAB652" s="60"/>
      <c r="PAC652" s="61"/>
      <c r="PAD652" s="104"/>
      <c r="PAE652" s="60"/>
      <c r="PAF652" s="61"/>
      <c r="PAG652" s="104"/>
      <c r="PAH652" s="60"/>
      <c r="PAI652" s="61"/>
      <c r="PAJ652" s="104"/>
      <c r="PAK652" s="60"/>
      <c r="PAL652" s="61"/>
      <c r="PAM652" s="104"/>
      <c r="PAN652" s="60"/>
      <c r="PAO652" s="61"/>
      <c r="PAP652" s="104"/>
      <c r="PAQ652" s="60"/>
      <c r="PAR652" s="61"/>
      <c r="PAS652" s="104"/>
      <c r="PAT652" s="60"/>
      <c r="PAU652" s="61"/>
      <c r="PAV652" s="104"/>
      <c r="PAW652" s="60"/>
      <c r="PAX652" s="61"/>
      <c r="PAY652" s="104"/>
      <c r="PAZ652" s="60"/>
      <c r="PBA652" s="61"/>
      <c r="PBB652" s="104"/>
      <c r="PBC652" s="60"/>
      <c r="PBD652" s="61"/>
      <c r="PBE652" s="104"/>
      <c r="PBF652" s="60"/>
      <c r="PBG652" s="61"/>
      <c r="PBH652" s="104"/>
      <c r="PBI652" s="60"/>
      <c r="PBJ652" s="61"/>
      <c r="PBK652" s="104"/>
      <c r="PBL652" s="60"/>
      <c r="PBM652" s="61"/>
      <c r="PBN652" s="104"/>
      <c r="PBO652" s="60"/>
      <c r="PBP652" s="61"/>
      <c r="PBQ652" s="104"/>
      <c r="PBR652" s="60"/>
      <c r="PBS652" s="61"/>
      <c r="PBT652" s="104"/>
      <c r="PBU652" s="60"/>
      <c r="PBV652" s="61"/>
      <c r="PBW652" s="104"/>
      <c r="PBX652" s="60"/>
      <c r="PBY652" s="61"/>
      <c r="PBZ652" s="104"/>
      <c r="PCA652" s="60"/>
      <c r="PCB652" s="61"/>
      <c r="PCC652" s="104"/>
      <c r="PCD652" s="60"/>
      <c r="PCE652" s="61"/>
      <c r="PCF652" s="104"/>
      <c r="PCG652" s="60"/>
      <c r="PCH652" s="61"/>
      <c r="PCI652" s="104"/>
      <c r="PCJ652" s="60"/>
      <c r="PCK652" s="61"/>
      <c r="PCL652" s="104"/>
      <c r="PCM652" s="60"/>
      <c r="PCN652" s="61"/>
      <c r="PCO652" s="104"/>
      <c r="PCP652" s="60"/>
      <c r="PCQ652" s="61"/>
      <c r="PCR652" s="104"/>
      <c r="PCS652" s="60"/>
      <c r="PCT652" s="61"/>
      <c r="PCU652" s="104"/>
      <c r="PCV652" s="60"/>
      <c r="PCW652" s="61"/>
      <c r="PCX652" s="104"/>
      <c r="PCY652" s="60"/>
      <c r="PCZ652" s="61"/>
      <c r="PDA652" s="104"/>
      <c r="PDB652" s="60"/>
      <c r="PDC652" s="61"/>
      <c r="PDD652" s="104"/>
      <c r="PDE652" s="60"/>
      <c r="PDF652" s="61"/>
      <c r="PDG652" s="104"/>
      <c r="PDH652" s="60"/>
      <c r="PDI652" s="61"/>
      <c r="PDJ652" s="104"/>
      <c r="PDK652" s="60"/>
      <c r="PDL652" s="61"/>
      <c r="PDM652" s="104"/>
      <c r="PDN652" s="60"/>
      <c r="PDO652" s="61"/>
      <c r="PDP652" s="104"/>
      <c r="PDQ652" s="60"/>
      <c r="PDR652" s="61"/>
      <c r="PDS652" s="104"/>
      <c r="PDT652" s="60"/>
      <c r="PDU652" s="61"/>
      <c r="PDV652" s="104"/>
      <c r="PDW652" s="60"/>
      <c r="PDX652" s="61"/>
      <c r="PDY652" s="104"/>
      <c r="PDZ652" s="60"/>
      <c r="PEA652" s="61"/>
      <c r="PEB652" s="104"/>
      <c r="PEC652" s="60"/>
      <c r="PED652" s="61"/>
      <c r="PEE652" s="104"/>
      <c r="PEF652" s="60"/>
      <c r="PEG652" s="61"/>
      <c r="PEH652" s="104"/>
      <c r="PEI652" s="60"/>
      <c r="PEJ652" s="61"/>
      <c r="PEK652" s="104"/>
      <c r="PEL652" s="60"/>
      <c r="PEM652" s="61"/>
      <c r="PEN652" s="104"/>
      <c r="PEO652" s="60"/>
      <c r="PEP652" s="61"/>
      <c r="PEQ652" s="104"/>
      <c r="PER652" s="60"/>
      <c r="PES652" s="61"/>
      <c r="PET652" s="104"/>
      <c r="PEU652" s="60"/>
      <c r="PEV652" s="61"/>
      <c r="PEW652" s="104"/>
      <c r="PEX652" s="60"/>
      <c r="PEY652" s="61"/>
      <c r="PEZ652" s="104"/>
      <c r="PFA652" s="60"/>
      <c r="PFB652" s="61"/>
      <c r="PFC652" s="104"/>
      <c r="PFD652" s="60"/>
      <c r="PFE652" s="61"/>
      <c r="PFF652" s="104"/>
      <c r="PFG652" s="60"/>
      <c r="PFH652" s="61"/>
      <c r="PFI652" s="104"/>
      <c r="PFJ652" s="60"/>
      <c r="PFK652" s="61"/>
      <c r="PFL652" s="104"/>
      <c r="PFM652" s="60"/>
      <c r="PFN652" s="61"/>
      <c r="PFO652" s="104"/>
      <c r="PFP652" s="60"/>
      <c r="PFQ652" s="61"/>
      <c r="PFR652" s="104"/>
      <c r="PFS652" s="60"/>
      <c r="PFT652" s="61"/>
      <c r="PFU652" s="104"/>
      <c r="PFV652" s="60"/>
      <c r="PFW652" s="61"/>
      <c r="PFX652" s="104"/>
      <c r="PFY652" s="60"/>
      <c r="PFZ652" s="61"/>
      <c r="PGA652" s="104"/>
      <c r="PGB652" s="60"/>
      <c r="PGC652" s="61"/>
      <c r="PGD652" s="104"/>
      <c r="PGE652" s="60"/>
      <c r="PGF652" s="61"/>
      <c r="PGG652" s="104"/>
      <c r="PGH652" s="60"/>
      <c r="PGI652" s="61"/>
      <c r="PGJ652" s="104"/>
      <c r="PGK652" s="60"/>
      <c r="PGL652" s="61"/>
      <c r="PGM652" s="104"/>
      <c r="PGN652" s="60"/>
      <c r="PGO652" s="61"/>
      <c r="PGP652" s="104"/>
      <c r="PGQ652" s="60"/>
      <c r="PGR652" s="61"/>
      <c r="PGS652" s="104"/>
      <c r="PGT652" s="60"/>
      <c r="PGU652" s="61"/>
      <c r="PGV652" s="104"/>
      <c r="PGW652" s="60"/>
      <c r="PGX652" s="61"/>
      <c r="PGY652" s="104"/>
      <c r="PGZ652" s="60"/>
      <c r="PHA652" s="61"/>
      <c r="PHB652" s="104"/>
      <c r="PHC652" s="60"/>
      <c r="PHD652" s="61"/>
      <c r="PHE652" s="104"/>
      <c r="PHF652" s="60"/>
      <c r="PHG652" s="61"/>
      <c r="PHH652" s="104"/>
      <c r="PHI652" s="60"/>
      <c r="PHJ652" s="61"/>
      <c r="PHK652" s="104"/>
      <c r="PHL652" s="60"/>
      <c r="PHM652" s="61"/>
      <c r="PHN652" s="104"/>
      <c r="PHO652" s="60"/>
      <c r="PHP652" s="61"/>
      <c r="PHQ652" s="104"/>
      <c r="PHR652" s="60"/>
      <c r="PHS652" s="61"/>
      <c r="PHT652" s="104"/>
      <c r="PHU652" s="60"/>
      <c r="PHV652" s="61"/>
      <c r="PHW652" s="104"/>
      <c r="PHX652" s="60"/>
      <c r="PHY652" s="61"/>
      <c r="PHZ652" s="104"/>
      <c r="PIA652" s="60"/>
      <c r="PIB652" s="61"/>
      <c r="PIC652" s="104"/>
      <c r="PID652" s="60"/>
      <c r="PIE652" s="61"/>
      <c r="PIF652" s="104"/>
      <c r="PIG652" s="60"/>
      <c r="PIH652" s="61"/>
      <c r="PII652" s="104"/>
      <c r="PIJ652" s="60"/>
      <c r="PIK652" s="61"/>
      <c r="PIL652" s="104"/>
      <c r="PIM652" s="60"/>
      <c r="PIN652" s="61"/>
      <c r="PIO652" s="104"/>
      <c r="PIP652" s="60"/>
      <c r="PIQ652" s="61"/>
      <c r="PIR652" s="104"/>
      <c r="PIS652" s="60"/>
      <c r="PIT652" s="61"/>
      <c r="PIU652" s="104"/>
      <c r="PIV652" s="60"/>
      <c r="PIW652" s="61"/>
      <c r="PIX652" s="104"/>
      <c r="PIY652" s="60"/>
      <c r="PIZ652" s="61"/>
      <c r="PJA652" s="104"/>
      <c r="PJB652" s="60"/>
      <c r="PJC652" s="61"/>
      <c r="PJD652" s="104"/>
      <c r="PJE652" s="60"/>
      <c r="PJF652" s="61"/>
      <c r="PJG652" s="104"/>
      <c r="PJH652" s="60"/>
      <c r="PJI652" s="61"/>
      <c r="PJJ652" s="104"/>
      <c r="PJK652" s="60"/>
      <c r="PJL652" s="61"/>
      <c r="PJM652" s="104"/>
      <c r="PJN652" s="60"/>
      <c r="PJO652" s="61"/>
      <c r="PJP652" s="104"/>
      <c r="PJQ652" s="60"/>
      <c r="PJR652" s="61"/>
      <c r="PJS652" s="104"/>
      <c r="PJT652" s="60"/>
      <c r="PJU652" s="61"/>
      <c r="PJV652" s="104"/>
      <c r="PJW652" s="60"/>
      <c r="PJX652" s="61"/>
      <c r="PJY652" s="104"/>
      <c r="PJZ652" s="60"/>
      <c r="PKA652" s="61"/>
      <c r="PKB652" s="104"/>
      <c r="PKC652" s="60"/>
      <c r="PKD652" s="61"/>
      <c r="PKE652" s="104"/>
      <c r="PKF652" s="60"/>
      <c r="PKG652" s="61"/>
      <c r="PKH652" s="104"/>
      <c r="PKI652" s="60"/>
      <c r="PKJ652" s="61"/>
      <c r="PKK652" s="104"/>
      <c r="PKL652" s="60"/>
      <c r="PKM652" s="61"/>
      <c r="PKN652" s="104"/>
      <c r="PKO652" s="60"/>
      <c r="PKP652" s="61"/>
      <c r="PKQ652" s="104"/>
      <c r="PKR652" s="60"/>
      <c r="PKS652" s="61"/>
      <c r="PKT652" s="104"/>
      <c r="PKU652" s="60"/>
      <c r="PKV652" s="61"/>
      <c r="PKW652" s="104"/>
      <c r="PKX652" s="60"/>
      <c r="PKY652" s="61"/>
      <c r="PKZ652" s="104"/>
      <c r="PLA652" s="60"/>
      <c r="PLB652" s="61"/>
      <c r="PLC652" s="104"/>
      <c r="PLD652" s="60"/>
      <c r="PLE652" s="61"/>
      <c r="PLF652" s="104"/>
      <c r="PLG652" s="60"/>
      <c r="PLH652" s="61"/>
      <c r="PLI652" s="104"/>
      <c r="PLJ652" s="60"/>
      <c r="PLK652" s="61"/>
      <c r="PLL652" s="104"/>
      <c r="PLM652" s="60"/>
      <c r="PLN652" s="61"/>
      <c r="PLO652" s="104"/>
      <c r="PLP652" s="60"/>
      <c r="PLQ652" s="61"/>
      <c r="PLR652" s="104"/>
      <c r="PLS652" s="60"/>
      <c r="PLT652" s="61"/>
      <c r="PLU652" s="104"/>
      <c r="PLV652" s="60"/>
      <c r="PLW652" s="61"/>
      <c r="PLX652" s="104"/>
      <c r="PLY652" s="60"/>
      <c r="PLZ652" s="61"/>
      <c r="PMA652" s="104"/>
      <c r="PMB652" s="60"/>
      <c r="PMC652" s="61"/>
      <c r="PMD652" s="104"/>
      <c r="PME652" s="60"/>
      <c r="PMF652" s="61"/>
      <c r="PMG652" s="104"/>
      <c r="PMH652" s="60"/>
      <c r="PMI652" s="61"/>
      <c r="PMJ652" s="104"/>
      <c r="PMK652" s="60"/>
      <c r="PML652" s="61"/>
      <c r="PMM652" s="104"/>
      <c r="PMN652" s="60"/>
      <c r="PMO652" s="61"/>
      <c r="PMP652" s="104"/>
      <c r="PMQ652" s="60"/>
      <c r="PMR652" s="61"/>
      <c r="PMS652" s="104"/>
      <c r="PMT652" s="60"/>
      <c r="PMU652" s="61"/>
      <c r="PMV652" s="104"/>
      <c r="PMW652" s="60"/>
      <c r="PMX652" s="61"/>
      <c r="PMY652" s="104"/>
      <c r="PMZ652" s="60"/>
      <c r="PNA652" s="61"/>
      <c r="PNB652" s="104"/>
      <c r="PNC652" s="60"/>
      <c r="PND652" s="61"/>
      <c r="PNE652" s="104"/>
      <c r="PNF652" s="60"/>
      <c r="PNG652" s="61"/>
      <c r="PNH652" s="104"/>
      <c r="PNI652" s="60"/>
      <c r="PNJ652" s="61"/>
      <c r="PNK652" s="104"/>
      <c r="PNL652" s="60"/>
      <c r="PNM652" s="61"/>
      <c r="PNN652" s="104"/>
      <c r="PNO652" s="60"/>
      <c r="PNP652" s="61"/>
      <c r="PNQ652" s="104"/>
      <c r="PNR652" s="60"/>
      <c r="PNS652" s="61"/>
      <c r="PNT652" s="104"/>
      <c r="PNU652" s="60"/>
      <c r="PNV652" s="61"/>
      <c r="PNW652" s="104"/>
      <c r="PNX652" s="60"/>
      <c r="PNY652" s="61"/>
      <c r="PNZ652" s="104"/>
      <c r="POA652" s="60"/>
      <c r="POB652" s="61"/>
      <c r="POC652" s="104"/>
      <c r="POD652" s="60"/>
      <c r="POE652" s="61"/>
      <c r="POF652" s="104"/>
      <c r="POG652" s="60"/>
      <c r="POH652" s="61"/>
      <c r="POI652" s="104"/>
      <c r="POJ652" s="60"/>
      <c r="POK652" s="61"/>
      <c r="POL652" s="104"/>
      <c r="POM652" s="60"/>
      <c r="PON652" s="61"/>
      <c r="POO652" s="104"/>
      <c r="POP652" s="60"/>
      <c r="POQ652" s="61"/>
      <c r="POR652" s="104"/>
      <c r="POS652" s="60"/>
      <c r="POT652" s="61"/>
      <c r="POU652" s="104"/>
      <c r="POV652" s="60"/>
      <c r="POW652" s="61"/>
      <c r="POX652" s="104"/>
      <c r="POY652" s="60"/>
      <c r="POZ652" s="61"/>
      <c r="PPA652" s="104"/>
      <c r="PPB652" s="60"/>
      <c r="PPC652" s="61"/>
      <c r="PPD652" s="104"/>
      <c r="PPE652" s="60"/>
      <c r="PPF652" s="61"/>
      <c r="PPG652" s="104"/>
      <c r="PPH652" s="60"/>
      <c r="PPI652" s="61"/>
      <c r="PPJ652" s="104"/>
      <c r="PPK652" s="60"/>
      <c r="PPL652" s="61"/>
      <c r="PPM652" s="104"/>
      <c r="PPN652" s="60"/>
      <c r="PPO652" s="61"/>
      <c r="PPP652" s="104"/>
      <c r="PPQ652" s="60"/>
      <c r="PPR652" s="61"/>
      <c r="PPS652" s="104"/>
      <c r="PPT652" s="60"/>
      <c r="PPU652" s="61"/>
      <c r="PPV652" s="104"/>
      <c r="PPW652" s="60"/>
      <c r="PPX652" s="61"/>
      <c r="PPY652" s="104"/>
      <c r="PPZ652" s="60"/>
      <c r="PQA652" s="61"/>
      <c r="PQB652" s="104"/>
      <c r="PQC652" s="60"/>
      <c r="PQD652" s="61"/>
      <c r="PQE652" s="104"/>
      <c r="PQF652" s="60"/>
      <c r="PQG652" s="61"/>
      <c r="PQH652" s="104"/>
      <c r="PQI652" s="60"/>
      <c r="PQJ652" s="61"/>
      <c r="PQK652" s="104"/>
      <c r="PQL652" s="60"/>
      <c r="PQM652" s="61"/>
      <c r="PQN652" s="104"/>
      <c r="PQO652" s="60"/>
      <c r="PQP652" s="61"/>
      <c r="PQQ652" s="104"/>
      <c r="PQR652" s="60"/>
      <c r="PQS652" s="61"/>
      <c r="PQT652" s="104"/>
      <c r="PQU652" s="60"/>
      <c r="PQV652" s="61"/>
      <c r="PQW652" s="104"/>
      <c r="PQX652" s="60"/>
      <c r="PQY652" s="61"/>
      <c r="PQZ652" s="104"/>
      <c r="PRA652" s="60"/>
      <c r="PRB652" s="61"/>
      <c r="PRC652" s="104"/>
      <c r="PRD652" s="60"/>
      <c r="PRE652" s="61"/>
      <c r="PRF652" s="104"/>
      <c r="PRG652" s="60"/>
      <c r="PRH652" s="61"/>
      <c r="PRI652" s="104"/>
      <c r="PRJ652" s="60"/>
      <c r="PRK652" s="61"/>
      <c r="PRL652" s="104"/>
      <c r="PRM652" s="60"/>
      <c r="PRN652" s="61"/>
      <c r="PRO652" s="104"/>
      <c r="PRP652" s="60"/>
      <c r="PRQ652" s="61"/>
      <c r="PRR652" s="104"/>
      <c r="PRS652" s="60"/>
      <c r="PRT652" s="61"/>
      <c r="PRU652" s="104"/>
      <c r="PRV652" s="60"/>
      <c r="PRW652" s="61"/>
      <c r="PRX652" s="104"/>
      <c r="PRY652" s="60"/>
      <c r="PRZ652" s="61"/>
      <c r="PSA652" s="104"/>
      <c r="PSB652" s="60"/>
      <c r="PSC652" s="61"/>
      <c r="PSD652" s="104"/>
      <c r="PSE652" s="60"/>
      <c r="PSF652" s="61"/>
      <c r="PSG652" s="104"/>
      <c r="PSH652" s="60"/>
      <c r="PSI652" s="61"/>
      <c r="PSJ652" s="104"/>
      <c r="PSK652" s="60"/>
      <c r="PSL652" s="61"/>
      <c r="PSM652" s="104"/>
      <c r="PSN652" s="60"/>
      <c r="PSO652" s="61"/>
      <c r="PSP652" s="104"/>
      <c r="PSQ652" s="60"/>
      <c r="PSR652" s="61"/>
      <c r="PSS652" s="104"/>
      <c r="PST652" s="60"/>
      <c r="PSU652" s="61"/>
      <c r="PSV652" s="104"/>
      <c r="PSW652" s="60"/>
      <c r="PSX652" s="61"/>
      <c r="PSY652" s="104"/>
      <c r="PSZ652" s="60"/>
      <c r="PTA652" s="61"/>
      <c r="PTB652" s="104"/>
      <c r="PTC652" s="60"/>
      <c r="PTD652" s="61"/>
      <c r="PTE652" s="104"/>
      <c r="PTF652" s="60"/>
      <c r="PTG652" s="61"/>
      <c r="PTH652" s="104"/>
      <c r="PTI652" s="60"/>
      <c r="PTJ652" s="61"/>
      <c r="PTK652" s="104"/>
      <c r="PTL652" s="60"/>
      <c r="PTM652" s="61"/>
      <c r="PTN652" s="104"/>
      <c r="PTO652" s="60"/>
      <c r="PTP652" s="61"/>
      <c r="PTQ652" s="104"/>
      <c r="PTR652" s="60"/>
      <c r="PTS652" s="61"/>
      <c r="PTT652" s="104"/>
      <c r="PTU652" s="60"/>
      <c r="PTV652" s="61"/>
      <c r="PTW652" s="104"/>
      <c r="PTX652" s="60"/>
      <c r="PTY652" s="61"/>
      <c r="PTZ652" s="104"/>
      <c r="PUA652" s="60"/>
      <c r="PUB652" s="61"/>
      <c r="PUC652" s="104"/>
      <c r="PUD652" s="60"/>
      <c r="PUE652" s="61"/>
      <c r="PUF652" s="104"/>
      <c r="PUG652" s="60"/>
      <c r="PUH652" s="61"/>
      <c r="PUI652" s="104"/>
      <c r="PUJ652" s="60"/>
      <c r="PUK652" s="61"/>
      <c r="PUL652" s="104"/>
      <c r="PUM652" s="60"/>
      <c r="PUN652" s="61"/>
      <c r="PUO652" s="104"/>
      <c r="PUP652" s="60"/>
      <c r="PUQ652" s="61"/>
      <c r="PUR652" s="104"/>
      <c r="PUS652" s="60"/>
      <c r="PUT652" s="61"/>
      <c r="PUU652" s="104"/>
      <c r="PUV652" s="60"/>
      <c r="PUW652" s="61"/>
      <c r="PUX652" s="104"/>
      <c r="PUY652" s="60"/>
      <c r="PUZ652" s="61"/>
      <c r="PVA652" s="104"/>
      <c r="PVB652" s="60"/>
      <c r="PVC652" s="61"/>
      <c r="PVD652" s="104"/>
      <c r="PVE652" s="60"/>
      <c r="PVF652" s="61"/>
      <c r="PVG652" s="104"/>
      <c r="PVH652" s="60"/>
      <c r="PVI652" s="61"/>
      <c r="PVJ652" s="104"/>
      <c r="PVK652" s="60"/>
      <c r="PVL652" s="61"/>
      <c r="PVM652" s="104"/>
      <c r="PVN652" s="60"/>
      <c r="PVO652" s="61"/>
      <c r="PVP652" s="104"/>
      <c r="PVQ652" s="60"/>
      <c r="PVR652" s="61"/>
      <c r="PVS652" s="104"/>
      <c r="PVT652" s="60"/>
      <c r="PVU652" s="61"/>
      <c r="PVV652" s="104"/>
      <c r="PVW652" s="60"/>
      <c r="PVX652" s="61"/>
      <c r="PVY652" s="104"/>
      <c r="PVZ652" s="60"/>
      <c r="PWA652" s="61"/>
      <c r="PWB652" s="104"/>
      <c r="PWC652" s="60"/>
      <c r="PWD652" s="61"/>
      <c r="PWE652" s="104"/>
      <c r="PWF652" s="60"/>
      <c r="PWG652" s="61"/>
      <c r="PWH652" s="104"/>
      <c r="PWI652" s="60"/>
      <c r="PWJ652" s="61"/>
      <c r="PWK652" s="104"/>
      <c r="PWL652" s="60"/>
      <c r="PWM652" s="61"/>
      <c r="PWN652" s="104"/>
      <c r="PWO652" s="60"/>
      <c r="PWP652" s="61"/>
      <c r="PWQ652" s="104"/>
      <c r="PWR652" s="60"/>
      <c r="PWS652" s="61"/>
      <c r="PWT652" s="104"/>
      <c r="PWU652" s="60"/>
      <c r="PWV652" s="61"/>
      <c r="PWW652" s="104"/>
      <c r="PWX652" s="60"/>
      <c r="PWY652" s="61"/>
      <c r="PWZ652" s="104"/>
      <c r="PXA652" s="60"/>
      <c r="PXB652" s="61"/>
      <c r="PXC652" s="104"/>
      <c r="PXD652" s="60"/>
      <c r="PXE652" s="61"/>
      <c r="PXF652" s="104"/>
      <c r="PXG652" s="60"/>
      <c r="PXH652" s="61"/>
      <c r="PXI652" s="104"/>
      <c r="PXJ652" s="60"/>
      <c r="PXK652" s="61"/>
      <c r="PXL652" s="104"/>
      <c r="PXM652" s="60"/>
      <c r="PXN652" s="61"/>
      <c r="PXO652" s="104"/>
      <c r="PXP652" s="60"/>
      <c r="PXQ652" s="61"/>
      <c r="PXR652" s="104"/>
      <c r="PXS652" s="60"/>
      <c r="PXT652" s="61"/>
      <c r="PXU652" s="104"/>
      <c r="PXV652" s="60"/>
      <c r="PXW652" s="61"/>
      <c r="PXX652" s="104"/>
      <c r="PXY652" s="60"/>
      <c r="PXZ652" s="61"/>
      <c r="PYA652" s="104"/>
      <c r="PYB652" s="60"/>
      <c r="PYC652" s="61"/>
      <c r="PYD652" s="104"/>
      <c r="PYE652" s="60"/>
      <c r="PYF652" s="61"/>
      <c r="PYG652" s="104"/>
      <c r="PYH652" s="60"/>
      <c r="PYI652" s="61"/>
      <c r="PYJ652" s="104"/>
      <c r="PYK652" s="60"/>
      <c r="PYL652" s="61"/>
      <c r="PYM652" s="104"/>
      <c r="PYN652" s="60"/>
      <c r="PYO652" s="61"/>
      <c r="PYP652" s="104"/>
      <c r="PYQ652" s="60"/>
      <c r="PYR652" s="61"/>
      <c r="PYS652" s="104"/>
      <c r="PYT652" s="60"/>
      <c r="PYU652" s="61"/>
      <c r="PYV652" s="104"/>
      <c r="PYW652" s="60"/>
      <c r="PYX652" s="61"/>
      <c r="PYY652" s="104"/>
      <c r="PYZ652" s="60"/>
      <c r="PZA652" s="61"/>
      <c r="PZB652" s="104"/>
      <c r="PZC652" s="60"/>
      <c r="PZD652" s="61"/>
      <c r="PZE652" s="104"/>
      <c r="PZF652" s="60"/>
      <c r="PZG652" s="61"/>
      <c r="PZH652" s="104"/>
      <c r="PZI652" s="60"/>
      <c r="PZJ652" s="61"/>
      <c r="PZK652" s="104"/>
      <c r="PZL652" s="60"/>
      <c r="PZM652" s="61"/>
      <c r="PZN652" s="104"/>
      <c r="PZO652" s="60"/>
      <c r="PZP652" s="61"/>
      <c r="PZQ652" s="104"/>
      <c r="PZR652" s="60"/>
      <c r="PZS652" s="61"/>
      <c r="PZT652" s="104"/>
      <c r="PZU652" s="60"/>
      <c r="PZV652" s="61"/>
      <c r="PZW652" s="104"/>
      <c r="PZX652" s="60"/>
      <c r="PZY652" s="61"/>
      <c r="PZZ652" s="104"/>
      <c r="QAA652" s="60"/>
      <c r="QAB652" s="61"/>
      <c r="QAC652" s="104"/>
      <c r="QAD652" s="60"/>
      <c r="QAE652" s="61"/>
      <c r="QAF652" s="104"/>
      <c r="QAG652" s="60"/>
      <c r="QAH652" s="61"/>
      <c r="QAI652" s="104"/>
      <c r="QAJ652" s="60"/>
      <c r="QAK652" s="61"/>
      <c r="QAL652" s="104"/>
      <c r="QAM652" s="60"/>
      <c r="QAN652" s="61"/>
      <c r="QAO652" s="104"/>
      <c r="QAP652" s="60"/>
      <c r="QAQ652" s="61"/>
      <c r="QAR652" s="104"/>
      <c r="QAS652" s="60"/>
      <c r="QAT652" s="61"/>
      <c r="QAU652" s="104"/>
      <c r="QAV652" s="60"/>
      <c r="QAW652" s="61"/>
      <c r="QAX652" s="104"/>
      <c r="QAY652" s="60"/>
      <c r="QAZ652" s="61"/>
      <c r="QBA652" s="104"/>
      <c r="QBB652" s="60"/>
      <c r="QBC652" s="61"/>
      <c r="QBD652" s="104"/>
      <c r="QBE652" s="60"/>
      <c r="QBF652" s="61"/>
      <c r="QBG652" s="104"/>
      <c r="QBH652" s="60"/>
      <c r="QBI652" s="61"/>
      <c r="QBJ652" s="104"/>
      <c r="QBK652" s="60"/>
      <c r="QBL652" s="61"/>
      <c r="QBM652" s="104"/>
      <c r="QBN652" s="60"/>
      <c r="QBO652" s="61"/>
      <c r="QBP652" s="104"/>
      <c r="QBQ652" s="60"/>
      <c r="QBR652" s="61"/>
      <c r="QBS652" s="104"/>
      <c r="QBT652" s="60"/>
      <c r="QBU652" s="61"/>
      <c r="QBV652" s="104"/>
      <c r="QBW652" s="60"/>
      <c r="QBX652" s="61"/>
      <c r="QBY652" s="104"/>
      <c r="QBZ652" s="60"/>
      <c r="QCA652" s="61"/>
      <c r="QCB652" s="104"/>
      <c r="QCC652" s="60"/>
      <c r="QCD652" s="61"/>
      <c r="QCE652" s="104"/>
      <c r="QCF652" s="60"/>
      <c r="QCG652" s="61"/>
      <c r="QCH652" s="104"/>
      <c r="QCI652" s="60"/>
      <c r="QCJ652" s="61"/>
      <c r="QCK652" s="104"/>
      <c r="QCL652" s="60"/>
      <c r="QCM652" s="61"/>
      <c r="QCN652" s="104"/>
      <c r="QCO652" s="60"/>
      <c r="QCP652" s="61"/>
      <c r="QCQ652" s="104"/>
      <c r="QCR652" s="60"/>
      <c r="QCS652" s="61"/>
      <c r="QCT652" s="104"/>
      <c r="QCU652" s="60"/>
      <c r="QCV652" s="61"/>
      <c r="QCW652" s="104"/>
      <c r="QCX652" s="60"/>
      <c r="QCY652" s="61"/>
      <c r="QCZ652" s="104"/>
      <c r="QDA652" s="60"/>
      <c r="QDB652" s="61"/>
      <c r="QDC652" s="104"/>
      <c r="QDD652" s="60"/>
      <c r="QDE652" s="61"/>
      <c r="QDF652" s="104"/>
      <c r="QDG652" s="60"/>
      <c r="QDH652" s="61"/>
      <c r="QDI652" s="104"/>
      <c r="QDJ652" s="60"/>
      <c r="QDK652" s="61"/>
      <c r="QDL652" s="104"/>
      <c r="QDM652" s="60"/>
      <c r="QDN652" s="61"/>
      <c r="QDO652" s="104"/>
      <c r="QDP652" s="60"/>
      <c r="QDQ652" s="61"/>
      <c r="QDR652" s="104"/>
      <c r="QDS652" s="60"/>
      <c r="QDT652" s="61"/>
      <c r="QDU652" s="104"/>
      <c r="QDV652" s="60"/>
      <c r="QDW652" s="61"/>
      <c r="QDX652" s="104"/>
      <c r="QDY652" s="60"/>
      <c r="QDZ652" s="61"/>
      <c r="QEA652" s="104"/>
      <c r="QEB652" s="60"/>
      <c r="QEC652" s="61"/>
      <c r="QED652" s="104"/>
      <c r="QEE652" s="60"/>
      <c r="QEF652" s="61"/>
      <c r="QEG652" s="104"/>
      <c r="QEH652" s="60"/>
      <c r="QEI652" s="61"/>
      <c r="QEJ652" s="104"/>
      <c r="QEK652" s="60"/>
      <c r="QEL652" s="61"/>
      <c r="QEM652" s="104"/>
      <c r="QEN652" s="60"/>
      <c r="QEO652" s="61"/>
      <c r="QEP652" s="104"/>
      <c r="QEQ652" s="60"/>
      <c r="QER652" s="61"/>
      <c r="QES652" s="104"/>
      <c r="QET652" s="60"/>
      <c r="QEU652" s="61"/>
      <c r="QEV652" s="104"/>
      <c r="QEW652" s="60"/>
      <c r="QEX652" s="61"/>
      <c r="QEY652" s="104"/>
      <c r="QEZ652" s="60"/>
      <c r="QFA652" s="61"/>
      <c r="QFB652" s="104"/>
      <c r="QFC652" s="60"/>
      <c r="QFD652" s="61"/>
      <c r="QFE652" s="104"/>
      <c r="QFF652" s="60"/>
      <c r="QFG652" s="61"/>
      <c r="QFH652" s="104"/>
      <c r="QFI652" s="60"/>
      <c r="QFJ652" s="61"/>
      <c r="QFK652" s="104"/>
      <c r="QFL652" s="60"/>
      <c r="QFM652" s="61"/>
      <c r="QFN652" s="104"/>
      <c r="QFO652" s="60"/>
      <c r="QFP652" s="61"/>
      <c r="QFQ652" s="104"/>
      <c r="QFR652" s="60"/>
      <c r="QFS652" s="61"/>
      <c r="QFT652" s="104"/>
      <c r="QFU652" s="60"/>
      <c r="QFV652" s="61"/>
      <c r="QFW652" s="104"/>
      <c r="QFX652" s="60"/>
      <c r="QFY652" s="61"/>
      <c r="QFZ652" s="104"/>
      <c r="QGA652" s="60"/>
      <c r="QGB652" s="61"/>
      <c r="QGC652" s="104"/>
      <c r="QGD652" s="60"/>
      <c r="QGE652" s="61"/>
      <c r="QGF652" s="104"/>
      <c r="QGG652" s="60"/>
      <c r="QGH652" s="61"/>
      <c r="QGI652" s="104"/>
      <c r="QGJ652" s="60"/>
      <c r="QGK652" s="61"/>
      <c r="QGL652" s="104"/>
      <c r="QGM652" s="60"/>
      <c r="QGN652" s="61"/>
      <c r="QGO652" s="104"/>
      <c r="QGP652" s="60"/>
      <c r="QGQ652" s="61"/>
      <c r="QGR652" s="104"/>
      <c r="QGS652" s="60"/>
      <c r="QGT652" s="61"/>
      <c r="QGU652" s="104"/>
      <c r="QGV652" s="60"/>
      <c r="QGW652" s="61"/>
      <c r="QGX652" s="104"/>
      <c r="QGY652" s="60"/>
      <c r="QGZ652" s="61"/>
      <c r="QHA652" s="104"/>
      <c r="QHB652" s="60"/>
      <c r="QHC652" s="61"/>
      <c r="QHD652" s="104"/>
      <c r="QHE652" s="60"/>
      <c r="QHF652" s="61"/>
      <c r="QHG652" s="104"/>
      <c r="QHH652" s="60"/>
      <c r="QHI652" s="61"/>
      <c r="QHJ652" s="104"/>
      <c r="QHK652" s="60"/>
      <c r="QHL652" s="61"/>
      <c r="QHM652" s="104"/>
      <c r="QHN652" s="60"/>
      <c r="QHO652" s="61"/>
      <c r="QHP652" s="104"/>
      <c r="QHQ652" s="60"/>
      <c r="QHR652" s="61"/>
      <c r="QHS652" s="104"/>
      <c r="QHT652" s="60"/>
      <c r="QHU652" s="61"/>
      <c r="QHV652" s="104"/>
      <c r="QHW652" s="60"/>
      <c r="QHX652" s="61"/>
      <c r="QHY652" s="104"/>
      <c r="QHZ652" s="60"/>
      <c r="QIA652" s="61"/>
      <c r="QIB652" s="104"/>
      <c r="QIC652" s="60"/>
      <c r="QID652" s="61"/>
      <c r="QIE652" s="104"/>
      <c r="QIF652" s="60"/>
      <c r="QIG652" s="61"/>
      <c r="QIH652" s="104"/>
      <c r="QII652" s="60"/>
      <c r="QIJ652" s="61"/>
      <c r="QIK652" s="104"/>
      <c r="QIL652" s="60"/>
      <c r="QIM652" s="61"/>
      <c r="QIN652" s="104"/>
      <c r="QIO652" s="60"/>
      <c r="QIP652" s="61"/>
      <c r="QIQ652" s="104"/>
      <c r="QIR652" s="60"/>
      <c r="QIS652" s="61"/>
      <c r="QIT652" s="104"/>
      <c r="QIU652" s="60"/>
      <c r="QIV652" s="61"/>
      <c r="QIW652" s="104"/>
      <c r="QIX652" s="60"/>
      <c r="QIY652" s="61"/>
      <c r="QIZ652" s="104"/>
      <c r="QJA652" s="60"/>
      <c r="QJB652" s="61"/>
      <c r="QJC652" s="104"/>
      <c r="QJD652" s="60"/>
      <c r="QJE652" s="61"/>
      <c r="QJF652" s="104"/>
      <c r="QJG652" s="60"/>
      <c r="QJH652" s="61"/>
      <c r="QJI652" s="104"/>
      <c r="QJJ652" s="60"/>
      <c r="QJK652" s="61"/>
      <c r="QJL652" s="104"/>
      <c r="QJM652" s="60"/>
      <c r="QJN652" s="61"/>
      <c r="QJO652" s="104"/>
      <c r="QJP652" s="60"/>
      <c r="QJQ652" s="61"/>
      <c r="QJR652" s="104"/>
      <c r="QJS652" s="60"/>
      <c r="QJT652" s="61"/>
      <c r="QJU652" s="104"/>
      <c r="QJV652" s="60"/>
      <c r="QJW652" s="61"/>
      <c r="QJX652" s="104"/>
      <c r="QJY652" s="60"/>
      <c r="QJZ652" s="61"/>
      <c r="QKA652" s="104"/>
      <c r="QKB652" s="60"/>
      <c r="QKC652" s="61"/>
      <c r="QKD652" s="104"/>
      <c r="QKE652" s="60"/>
      <c r="QKF652" s="61"/>
      <c r="QKG652" s="104"/>
      <c r="QKH652" s="60"/>
      <c r="QKI652" s="61"/>
      <c r="QKJ652" s="104"/>
      <c r="QKK652" s="60"/>
      <c r="QKL652" s="61"/>
      <c r="QKM652" s="104"/>
      <c r="QKN652" s="60"/>
      <c r="QKO652" s="61"/>
      <c r="QKP652" s="104"/>
      <c r="QKQ652" s="60"/>
      <c r="QKR652" s="61"/>
      <c r="QKS652" s="104"/>
      <c r="QKT652" s="60"/>
      <c r="QKU652" s="61"/>
      <c r="QKV652" s="104"/>
      <c r="QKW652" s="60"/>
      <c r="QKX652" s="61"/>
      <c r="QKY652" s="104"/>
      <c r="QKZ652" s="60"/>
      <c r="QLA652" s="61"/>
      <c r="QLB652" s="104"/>
      <c r="QLC652" s="60"/>
      <c r="QLD652" s="61"/>
      <c r="QLE652" s="104"/>
      <c r="QLF652" s="60"/>
      <c r="QLG652" s="61"/>
      <c r="QLH652" s="104"/>
      <c r="QLI652" s="60"/>
      <c r="QLJ652" s="61"/>
      <c r="QLK652" s="104"/>
      <c r="QLL652" s="60"/>
      <c r="QLM652" s="61"/>
      <c r="QLN652" s="104"/>
      <c r="QLO652" s="60"/>
      <c r="QLP652" s="61"/>
      <c r="QLQ652" s="104"/>
      <c r="QLR652" s="60"/>
      <c r="QLS652" s="61"/>
      <c r="QLT652" s="104"/>
      <c r="QLU652" s="60"/>
      <c r="QLV652" s="61"/>
      <c r="QLW652" s="104"/>
      <c r="QLX652" s="60"/>
      <c r="QLY652" s="61"/>
      <c r="QLZ652" s="104"/>
      <c r="QMA652" s="60"/>
      <c r="QMB652" s="61"/>
      <c r="QMC652" s="104"/>
      <c r="QMD652" s="60"/>
      <c r="QME652" s="61"/>
      <c r="QMF652" s="104"/>
      <c r="QMG652" s="60"/>
      <c r="QMH652" s="61"/>
      <c r="QMI652" s="104"/>
      <c r="QMJ652" s="60"/>
      <c r="QMK652" s="61"/>
      <c r="QML652" s="104"/>
      <c r="QMM652" s="60"/>
      <c r="QMN652" s="61"/>
      <c r="QMO652" s="104"/>
      <c r="QMP652" s="60"/>
      <c r="QMQ652" s="61"/>
      <c r="QMR652" s="104"/>
      <c r="QMS652" s="60"/>
      <c r="QMT652" s="61"/>
      <c r="QMU652" s="104"/>
      <c r="QMV652" s="60"/>
      <c r="QMW652" s="61"/>
      <c r="QMX652" s="104"/>
      <c r="QMY652" s="60"/>
      <c r="QMZ652" s="61"/>
      <c r="QNA652" s="104"/>
      <c r="QNB652" s="60"/>
      <c r="QNC652" s="61"/>
      <c r="QND652" s="104"/>
      <c r="QNE652" s="60"/>
      <c r="QNF652" s="61"/>
      <c r="QNG652" s="104"/>
      <c r="QNH652" s="60"/>
      <c r="QNI652" s="61"/>
      <c r="QNJ652" s="104"/>
      <c r="QNK652" s="60"/>
      <c r="QNL652" s="61"/>
      <c r="QNM652" s="104"/>
      <c r="QNN652" s="60"/>
      <c r="QNO652" s="61"/>
      <c r="QNP652" s="104"/>
      <c r="QNQ652" s="60"/>
      <c r="QNR652" s="61"/>
      <c r="QNS652" s="104"/>
      <c r="QNT652" s="60"/>
      <c r="QNU652" s="61"/>
      <c r="QNV652" s="104"/>
      <c r="QNW652" s="60"/>
      <c r="QNX652" s="61"/>
      <c r="QNY652" s="104"/>
      <c r="QNZ652" s="60"/>
      <c r="QOA652" s="61"/>
      <c r="QOB652" s="104"/>
      <c r="QOC652" s="60"/>
      <c r="QOD652" s="61"/>
      <c r="QOE652" s="104"/>
      <c r="QOF652" s="60"/>
      <c r="QOG652" s="61"/>
      <c r="QOH652" s="104"/>
      <c r="QOI652" s="60"/>
      <c r="QOJ652" s="61"/>
      <c r="QOK652" s="104"/>
      <c r="QOL652" s="60"/>
      <c r="QOM652" s="61"/>
      <c r="QON652" s="104"/>
      <c r="QOO652" s="60"/>
      <c r="QOP652" s="61"/>
      <c r="QOQ652" s="104"/>
      <c r="QOR652" s="60"/>
      <c r="QOS652" s="61"/>
      <c r="QOT652" s="104"/>
      <c r="QOU652" s="60"/>
      <c r="QOV652" s="61"/>
      <c r="QOW652" s="104"/>
      <c r="QOX652" s="60"/>
      <c r="QOY652" s="61"/>
      <c r="QOZ652" s="104"/>
      <c r="QPA652" s="60"/>
      <c r="QPB652" s="61"/>
      <c r="QPC652" s="104"/>
      <c r="QPD652" s="60"/>
      <c r="QPE652" s="61"/>
      <c r="QPF652" s="104"/>
      <c r="QPG652" s="60"/>
      <c r="QPH652" s="61"/>
      <c r="QPI652" s="104"/>
      <c r="QPJ652" s="60"/>
      <c r="QPK652" s="61"/>
      <c r="QPL652" s="104"/>
      <c r="QPM652" s="60"/>
      <c r="QPN652" s="61"/>
      <c r="QPO652" s="104"/>
      <c r="QPP652" s="60"/>
      <c r="QPQ652" s="61"/>
      <c r="QPR652" s="104"/>
      <c r="QPS652" s="60"/>
      <c r="QPT652" s="61"/>
      <c r="QPU652" s="104"/>
      <c r="QPV652" s="60"/>
      <c r="QPW652" s="61"/>
      <c r="QPX652" s="104"/>
      <c r="QPY652" s="60"/>
      <c r="QPZ652" s="61"/>
      <c r="QQA652" s="104"/>
      <c r="QQB652" s="60"/>
      <c r="QQC652" s="61"/>
      <c r="QQD652" s="104"/>
      <c r="QQE652" s="60"/>
      <c r="QQF652" s="61"/>
      <c r="QQG652" s="104"/>
      <c r="QQH652" s="60"/>
      <c r="QQI652" s="61"/>
      <c r="QQJ652" s="104"/>
      <c r="QQK652" s="60"/>
      <c r="QQL652" s="61"/>
      <c r="QQM652" s="104"/>
      <c r="QQN652" s="60"/>
      <c r="QQO652" s="61"/>
      <c r="QQP652" s="104"/>
      <c r="QQQ652" s="60"/>
      <c r="QQR652" s="61"/>
      <c r="QQS652" s="104"/>
      <c r="QQT652" s="60"/>
      <c r="QQU652" s="61"/>
      <c r="QQV652" s="104"/>
      <c r="QQW652" s="60"/>
      <c r="QQX652" s="61"/>
      <c r="QQY652" s="104"/>
      <c r="QQZ652" s="60"/>
      <c r="QRA652" s="61"/>
      <c r="QRB652" s="104"/>
      <c r="QRC652" s="60"/>
      <c r="QRD652" s="61"/>
      <c r="QRE652" s="104"/>
      <c r="QRF652" s="60"/>
      <c r="QRG652" s="61"/>
      <c r="QRH652" s="104"/>
      <c r="QRI652" s="60"/>
      <c r="QRJ652" s="61"/>
      <c r="QRK652" s="104"/>
      <c r="QRL652" s="60"/>
      <c r="QRM652" s="61"/>
      <c r="QRN652" s="104"/>
      <c r="QRO652" s="60"/>
      <c r="QRP652" s="61"/>
      <c r="QRQ652" s="104"/>
      <c r="QRR652" s="60"/>
      <c r="QRS652" s="61"/>
      <c r="QRT652" s="104"/>
      <c r="QRU652" s="60"/>
      <c r="QRV652" s="61"/>
      <c r="QRW652" s="104"/>
      <c r="QRX652" s="60"/>
      <c r="QRY652" s="61"/>
      <c r="QRZ652" s="104"/>
      <c r="QSA652" s="60"/>
      <c r="QSB652" s="61"/>
      <c r="QSC652" s="104"/>
      <c r="QSD652" s="60"/>
      <c r="QSE652" s="61"/>
      <c r="QSF652" s="104"/>
      <c r="QSG652" s="60"/>
      <c r="QSH652" s="61"/>
      <c r="QSI652" s="104"/>
      <c r="QSJ652" s="60"/>
      <c r="QSK652" s="61"/>
      <c r="QSL652" s="104"/>
      <c r="QSM652" s="60"/>
      <c r="QSN652" s="61"/>
      <c r="QSO652" s="104"/>
      <c r="QSP652" s="60"/>
      <c r="QSQ652" s="61"/>
      <c r="QSR652" s="104"/>
      <c r="QSS652" s="60"/>
      <c r="QST652" s="61"/>
      <c r="QSU652" s="104"/>
      <c r="QSV652" s="60"/>
      <c r="QSW652" s="61"/>
      <c r="QSX652" s="104"/>
      <c r="QSY652" s="60"/>
      <c r="QSZ652" s="61"/>
      <c r="QTA652" s="104"/>
      <c r="QTB652" s="60"/>
      <c r="QTC652" s="61"/>
      <c r="QTD652" s="104"/>
      <c r="QTE652" s="60"/>
      <c r="QTF652" s="61"/>
      <c r="QTG652" s="104"/>
      <c r="QTH652" s="60"/>
      <c r="QTI652" s="61"/>
      <c r="QTJ652" s="104"/>
      <c r="QTK652" s="60"/>
      <c r="QTL652" s="61"/>
      <c r="QTM652" s="104"/>
      <c r="QTN652" s="60"/>
      <c r="QTO652" s="61"/>
      <c r="QTP652" s="104"/>
      <c r="QTQ652" s="60"/>
      <c r="QTR652" s="61"/>
      <c r="QTS652" s="104"/>
      <c r="QTT652" s="60"/>
      <c r="QTU652" s="61"/>
      <c r="QTV652" s="104"/>
      <c r="QTW652" s="60"/>
      <c r="QTX652" s="61"/>
      <c r="QTY652" s="104"/>
      <c r="QTZ652" s="60"/>
      <c r="QUA652" s="61"/>
      <c r="QUB652" s="104"/>
      <c r="QUC652" s="60"/>
      <c r="QUD652" s="61"/>
      <c r="QUE652" s="104"/>
      <c r="QUF652" s="60"/>
      <c r="QUG652" s="61"/>
      <c r="QUH652" s="104"/>
      <c r="QUI652" s="60"/>
      <c r="QUJ652" s="61"/>
      <c r="QUK652" s="104"/>
      <c r="QUL652" s="60"/>
      <c r="QUM652" s="61"/>
      <c r="QUN652" s="104"/>
      <c r="QUO652" s="60"/>
      <c r="QUP652" s="61"/>
      <c r="QUQ652" s="104"/>
      <c r="QUR652" s="60"/>
      <c r="QUS652" s="61"/>
      <c r="QUT652" s="104"/>
      <c r="QUU652" s="60"/>
      <c r="QUV652" s="61"/>
      <c r="QUW652" s="104"/>
      <c r="QUX652" s="60"/>
      <c r="QUY652" s="61"/>
      <c r="QUZ652" s="104"/>
      <c r="QVA652" s="60"/>
      <c r="QVB652" s="61"/>
      <c r="QVC652" s="104"/>
      <c r="QVD652" s="60"/>
      <c r="QVE652" s="61"/>
      <c r="QVF652" s="104"/>
      <c r="QVG652" s="60"/>
      <c r="QVH652" s="61"/>
      <c r="QVI652" s="104"/>
      <c r="QVJ652" s="60"/>
      <c r="QVK652" s="61"/>
      <c r="QVL652" s="104"/>
      <c r="QVM652" s="60"/>
      <c r="QVN652" s="61"/>
      <c r="QVO652" s="104"/>
      <c r="QVP652" s="60"/>
      <c r="QVQ652" s="61"/>
      <c r="QVR652" s="104"/>
      <c r="QVS652" s="60"/>
      <c r="QVT652" s="61"/>
      <c r="QVU652" s="104"/>
      <c r="QVV652" s="60"/>
      <c r="QVW652" s="61"/>
      <c r="QVX652" s="104"/>
      <c r="QVY652" s="60"/>
      <c r="QVZ652" s="61"/>
      <c r="QWA652" s="104"/>
      <c r="QWB652" s="60"/>
      <c r="QWC652" s="61"/>
      <c r="QWD652" s="104"/>
      <c r="QWE652" s="60"/>
      <c r="QWF652" s="61"/>
      <c r="QWG652" s="104"/>
      <c r="QWH652" s="60"/>
      <c r="QWI652" s="61"/>
      <c r="QWJ652" s="104"/>
      <c r="QWK652" s="60"/>
      <c r="QWL652" s="61"/>
      <c r="QWM652" s="104"/>
      <c r="QWN652" s="60"/>
      <c r="QWO652" s="61"/>
      <c r="QWP652" s="104"/>
      <c r="QWQ652" s="60"/>
      <c r="QWR652" s="61"/>
      <c r="QWS652" s="104"/>
      <c r="QWT652" s="60"/>
      <c r="QWU652" s="61"/>
      <c r="QWV652" s="104"/>
      <c r="QWW652" s="60"/>
      <c r="QWX652" s="61"/>
      <c r="QWY652" s="104"/>
      <c r="QWZ652" s="60"/>
      <c r="QXA652" s="61"/>
      <c r="QXB652" s="104"/>
      <c r="QXC652" s="60"/>
      <c r="QXD652" s="61"/>
      <c r="QXE652" s="104"/>
      <c r="QXF652" s="60"/>
      <c r="QXG652" s="61"/>
      <c r="QXH652" s="104"/>
      <c r="QXI652" s="60"/>
      <c r="QXJ652" s="61"/>
      <c r="QXK652" s="104"/>
      <c r="QXL652" s="60"/>
      <c r="QXM652" s="61"/>
      <c r="QXN652" s="104"/>
      <c r="QXO652" s="60"/>
      <c r="QXP652" s="61"/>
      <c r="QXQ652" s="104"/>
      <c r="QXR652" s="60"/>
      <c r="QXS652" s="61"/>
      <c r="QXT652" s="104"/>
      <c r="QXU652" s="60"/>
      <c r="QXV652" s="61"/>
      <c r="QXW652" s="104"/>
      <c r="QXX652" s="60"/>
      <c r="QXY652" s="61"/>
      <c r="QXZ652" s="104"/>
      <c r="QYA652" s="60"/>
      <c r="QYB652" s="61"/>
      <c r="QYC652" s="104"/>
      <c r="QYD652" s="60"/>
      <c r="QYE652" s="61"/>
      <c r="QYF652" s="104"/>
      <c r="QYG652" s="60"/>
      <c r="QYH652" s="61"/>
      <c r="QYI652" s="104"/>
      <c r="QYJ652" s="60"/>
      <c r="QYK652" s="61"/>
      <c r="QYL652" s="104"/>
      <c r="QYM652" s="60"/>
      <c r="QYN652" s="61"/>
      <c r="QYO652" s="104"/>
      <c r="QYP652" s="60"/>
      <c r="QYQ652" s="61"/>
      <c r="QYR652" s="104"/>
      <c r="QYS652" s="60"/>
      <c r="QYT652" s="61"/>
      <c r="QYU652" s="104"/>
      <c r="QYV652" s="60"/>
      <c r="QYW652" s="61"/>
      <c r="QYX652" s="104"/>
      <c r="QYY652" s="60"/>
      <c r="QYZ652" s="61"/>
      <c r="QZA652" s="104"/>
      <c r="QZB652" s="60"/>
      <c r="QZC652" s="61"/>
      <c r="QZD652" s="104"/>
      <c r="QZE652" s="60"/>
      <c r="QZF652" s="61"/>
      <c r="QZG652" s="104"/>
      <c r="QZH652" s="60"/>
      <c r="QZI652" s="61"/>
      <c r="QZJ652" s="104"/>
      <c r="QZK652" s="60"/>
      <c r="QZL652" s="61"/>
      <c r="QZM652" s="104"/>
      <c r="QZN652" s="60"/>
      <c r="QZO652" s="61"/>
      <c r="QZP652" s="104"/>
      <c r="QZQ652" s="60"/>
      <c r="QZR652" s="61"/>
      <c r="QZS652" s="104"/>
      <c r="QZT652" s="60"/>
      <c r="QZU652" s="61"/>
      <c r="QZV652" s="104"/>
      <c r="QZW652" s="60"/>
      <c r="QZX652" s="61"/>
      <c r="QZY652" s="104"/>
      <c r="QZZ652" s="60"/>
      <c r="RAA652" s="61"/>
      <c r="RAB652" s="104"/>
      <c r="RAC652" s="60"/>
      <c r="RAD652" s="61"/>
      <c r="RAE652" s="104"/>
      <c r="RAF652" s="60"/>
      <c r="RAG652" s="61"/>
      <c r="RAH652" s="104"/>
      <c r="RAI652" s="60"/>
      <c r="RAJ652" s="61"/>
      <c r="RAK652" s="104"/>
      <c r="RAL652" s="60"/>
      <c r="RAM652" s="61"/>
      <c r="RAN652" s="104"/>
      <c r="RAO652" s="60"/>
      <c r="RAP652" s="61"/>
      <c r="RAQ652" s="104"/>
      <c r="RAR652" s="60"/>
      <c r="RAS652" s="61"/>
      <c r="RAT652" s="104"/>
      <c r="RAU652" s="60"/>
      <c r="RAV652" s="61"/>
      <c r="RAW652" s="104"/>
      <c r="RAX652" s="60"/>
      <c r="RAY652" s="61"/>
      <c r="RAZ652" s="104"/>
      <c r="RBA652" s="60"/>
      <c r="RBB652" s="61"/>
      <c r="RBC652" s="104"/>
      <c r="RBD652" s="60"/>
      <c r="RBE652" s="61"/>
      <c r="RBF652" s="104"/>
      <c r="RBG652" s="60"/>
      <c r="RBH652" s="61"/>
      <c r="RBI652" s="104"/>
      <c r="RBJ652" s="60"/>
      <c r="RBK652" s="61"/>
      <c r="RBL652" s="104"/>
      <c r="RBM652" s="60"/>
      <c r="RBN652" s="61"/>
      <c r="RBO652" s="104"/>
      <c r="RBP652" s="60"/>
      <c r="RBQ652" s="61"/>
      <c r="RBR652" s="104"/>
      <c r="RBS652" s="60"/>
      <c r="RBT652" s="61"/>
      <c r="RBU652" s="104"/>
      <c r="RBV652" s="60"/>
      <c r="RBW652" s="61"/>
      <c r="RBX652" s="104"/>
      <c r="RBY652" s="60"/>
      <c r="RBZ652" s="61"/>
      <c r="RCA652" s="104"/>
      <c r="RCB652" s="60"/>
      <c r="RCC652" s="61"/>
      <c r="RCD652" s="104"/>
      <c r="RCE652" s="60"/>
      <c r="RCF652" s="61"/>
      <c r="RCG652" s="104"/>
      <c r="RCH652" s="60"/>
      <c r="RCI652" s="61"/>
      <c r="RCJ652" s="104"/>
      <c r="RCK652" s="60"/>
      <c r="RCL652" s="61"/>
      <c r="RCM652" s="104"/>
      <c r="RCN652" s="60"/>
      <c r="RCO652" s="61"/>
      <c r="RCP652" s="104"/>
      <c r="RCQ652" s="60"/>
      <c r="RCR652" s="61"/>
      <c r="RCS652" s="104"/>
      <c r="RCT652" s="60"/>
      <c r="RCU652" s="61"/>
      <c r="RCV652" s="104"/>
      <c r="RCW652" s="60"/>
      <c r="RCX652" s="61"/>
      <c r="RCY652" s="104"/>
      <c r="RCZ652" s="60"/>
      <c r="RDA652" s="61"/>
      <c r="RDB652" s="104"/>
      <c r="RDC652" s="60"/>
      <c r="RDD652" s="61"/>
      <c r="RDE652" s="104"/>
      <c r="RDF652" s="60"/>
      <c r="RDG652" s="61"/>
      <c r="RDH652" s="104"/>
      <c r="RDI652" s="60"/>
      <c r="RDJ652" s="61"/>
      <c r="RDK652" s="104"/>
      <c r="RDL652" s="60"/>
      <c r="RDM652" s="61"/>
      <c r="RDN652" s="104"/>
      <c r="RDO652" s="60"/>
      <c r="RDP652" s="61"/>
      <c r="RDQ652" s="104"/>
      <c r="RDR652" s="60"/>
      <c r="RDS652" s="61"/>
      <c r="RDT652" s="104"/>
      <c r="RDU652" s="60"/>
      <c r="RDV652" s="61"/>
      <c r="RDW652" s="104"/>
      <c r="RDX652" s="60"/>
      <c r="RDY652" s="61"/>
      <c r="RDZ652" s="104"/>
      <c r="REA652" s="60"/>
      <c r="REB652" s="61"/>
      <c r="REC652" s="104"/>
      <c r="RED652" s="60"/>
      <c r="REE652" s="61"/>
      <c r="REF652" s="104"/>
      <c r="REG652" s="60"/>
      <c r="REH652" s="61"/>
      <c r="REI652" s="104"/>
      <c r="REJ652" s="60"/>
      <c r="REK652" s="61"/>
      <c r="REL652" s="104"/>
      <c r="REM652" s="60"/>
      <c r="REN652" s="61"/>
      <c r="REO652" s="104"/>
      <c r="REP652" s="60"/>
      <c r="REQ652" s="61"/>
      <c r="RER652" s="104"/>
      <c r="RES652" s="60"/>
      <c r="RET652" s="61"/>
      <c r="REU652" s="104"/>
      <c r="REV652" s="60"/>
      <c r="REW652" s="61"/>
      <c r="REX652" s="104"/>
      <c r="REY652" s="60"/>
      <c r="REZ652" s="61"/>
      <c r="RFA652" s="104"/>
      <c r="RFB652" s="60"/>
      <c r="RFC652" s="61"/>
      <c r="RFD652" s="104"/>
      <c r="RFE652" s="60"/>
      <c r="RFF652" s="61"/>
      <c r="RFG652" s="104"/>
      <c r="RFH652" s="60"/>
      <c r="RFI652" s="61"/>
      <c r="RFJ652" s="104"/>
      <c r="RFK652" s="60"/>
      <c r="RFL652" s="61"/>
      <c r="RFM652" s="104"/>
      <c r="RFN652" s="60"/>
      <c r="RFO652" s="61"/>
      <c r="RFP652" s="104"/>
      <c r="RFQ652" s="60"/>
      <c r="RFR652" s="61"/>
      <c r="RFS652" s="104"/>
      <c r="RFT652" s="60"/>
      <c r="RFU652" s="61"/>
      <c r="RFV652" s="104"/>
      <c r="RFW652" s="60"/>
      <c r="RFX652" s="61"/>
      <c r="RFY652" s="104"/>
      <c r="RFZ652" s="60"/>
      <c r="RGA652" s="61"/>
      <c r="RGB652" s="104"/>
      <c r="RGC652" s="60"/>
      <c r="RGD652" s="61"/>
      <c r="RGE652" s="104"/>
      <c r="RGF652" s="60"/>
      <c r="RGG652" s="61"/>
      <c r="RGH652" s="104"/>
      <c r="RGI652" s="60"/>
      <c r="RGJ652" s="61"/>
      <c r="RGK652" s="104"/>
      <c r="RGL652" s="60"/>
      <c r="RGM652" s="61"/>
      <c r="RGN652" s="104"/>
      <c r="RGO652" s="60"/>
      <c r="RGP652" s="61"/>
      <c r="RGQ652" s="104"/>
      <c r="RGR652" s="60"/>
      <c r="RGS652" s="61"/>
      <c r="RGT652" s="104"/>
      <c r="RGU652" s="60"/>
      <c r="RGV652" s="61"/>
      <c r="RGW652" s="104"/>
      <c r="RGX652" s="60"/>
      <c r="RGY652" s="61"/>
      <c r="RGZ652" s="104"/>
      <c r="RHA652" s="60"/>
      <c r="RHB652" s="61"/>
      <c r="RHC652" s="104"/>
      <c r="RHD652" s="60"/>
      <c r="RHE652" s="61"/>
      <c r="RHF652" s="104"/>
      <c r="RHG652" s="60"/>
      <c r="RHH652" s="61"/>
      <c r="RHI652" s="104"/>
      <c r="RHJ652" s="60"/>
      <c r="RHK652" s="61"/>
      <c r="RHL652" s="104"/>
      <c r="RHM652" s="60"/>
      <c r="RHN652" s="61"/>
      <c r="RHO652" s="104"/>
      <c r="RHP652" s="60"/>
      <c r="RHQ652" s="61"/>
      <c r="RHR652" s="104"/>
      <c r="RHS652" s="60"/>
      <c r="RHT652" s="61"/>
      <c r="RHU652" s="104"/>
      <c r="RHV652" s="60"/>
      <c r="RHW652" s="61"/>
      <c r="RHX652" s="104"/>
      <c r="RHY652" s="60"/>
      <c r="RHZ652" s="61"/>
      <c r="RIA652" s="104"/>
      <c r="RIB652" s="60"/>
      <c r="RIC652" s="61"/>
      <c r="RID652" s="104"/>
      <c r="RIE652" s="60"/>
      <c r="RIF652" s="61"/>
      <c r="RIG652" s="104"/>
      <c r="RIH652" s="60"/>
      <c r="RII652" s="61"/>
      <c r="RIJ652" s="104"/>
      <c r="RIK652" s="60"/>
      <c r="RIL652" s="61"/>
      <c r="RIM652" s="104"/>
      <c r="RIN652" s="60"/>
      <c r="RIO652" s="61"/>
      <c r="RIP652" s="104"/>
      <c r="RIQ652" s="60"/>
      <c r="RIR652" s="61"/>
      <c r="RIS652" s="104"/>
      <c r="RIT652" s="60"/>
      <c r="RIU652" s="61"/>
      <c r="RIV652" s="104"/>
      <c r="RIW652" s="60"/>
      <c r="RIX652" s="61"/>
      <c r="RIY652" s="104"/>
      <c r="RIZ652" s="60"/>
      <c r="RJA652" s="61"/>
      <c r="RJB652" s="104"/>
      <c r="RJC652" s="60"/>
      <c r="RJD652" s="61"/>
      <c r="RJE652" s="104"/>
      <c r="RJF652" s="60"/>
      <c r="RJG652" s="61"/>
      <c r="RJH652" s="104"/>
      <c r="RJI652" s="60"/>
      <c r="RJJ652" s="61"/>
      <c r="RJK652" s="104"/>
      <c r="RJL652" s="60"/>
      <c r="RJM652" s="61"/>
      <c r="RJN652" s="104"/>
      <c r="RJO652" s="60"/>
      <c r="RJP652" s="61"/>
      <c r="RJQ652" s="104"/>
      <c r="RJR652" s="60"/>
      <c r="RJS652" s="61"/>
      <c r="RJT652" s="104"/>
      <c r="RJU652" s="60"/>
      <c r="RJV652" s="61"/>
      <c r="RJW652" s="104"/>
      <c r="RJX652" s="60"/>
      <c r="RJY652" s="61"/>
      <c r="RJZ652" s="104"/>
      <c r="RKA652" s="60"/>
      <c r="RKB652" s="61"/>
      <c r="RKC652" s="104"/>
      <c r="RKD652" s="60"/>
      <c r="RKE652" s="61"/>
      <c r="RKF652" s="104"/>
      <c r="RKG652" s="60"/>
      <c r="RKH652" s="61"/>
      <c r="RKI652" s="104"/>
      <c r="RKJ652" s="60"/>
      <c r="RKK652" s="61"/>
      <c r="RKL652" s="104"/>
      <c r="RKM652" s="60"/>
      <c r="RKN652" s="61"/>
      <c r="RKO652" s="104"/>
      <c r="RKP652" s="60"/>
      <c r="RKQ652" s="61"/>
      <c r="RKR652" s="104"/>
      <c r="RKS652" s="60"/>
      <c r="RKT652" s="61"/>
      <c r="RKU652" s="104"/>
      <c r="RKV652" s="60"/>
      <c r="RKW652" s="61"/>
      <c r="RKX652" s="104"/>
      <c r="RKY652" s="60"/>
      <c r="RKZ652" s="61"/>
      <c r="RLA652" s="104"/>
      <c r="RLB652" s="60"/>
      <c r="RLC652" s="61"/>
      <c r="RLD652" s="104"/>
      <c r="RLE652" s="60"/>
      <c r="RLF652" s="61"/>
      <c r="RLG652" s="104"/>
      <c r="RLH652" s="60"/>
      <c r="RLI652" s="61"/>
      <c r="RLJ652" s="104"/>
      <c r="RLK652" s="60"/>
      <c r="RLL652" s="61"/>
      <c r="RLM652" s="104"/>
      <c r="RLN652" s="60"/>
      <c r="RLO652" s="61"/>
      <c r="RLP652" s="104"/>
      <c r="RLQ652" s="60"/>
      <c r="RLR652" s="61"/>
      <c r="RLS652" s="104"/>
      <c r="RLT652" s="60"/>
      <c r="RLU652" s="61"/>
      <c r="RLV652" s="104"/>
      <c r="RLW652" s="60"/>
      <c r="RLX652" s="61"/>
      <c r="RLY652" s="104"/>
      <c r="RLZ652" s="60"/>
      <c r="RMA652" s="61"/>
      <c r="RMB652" s="104"/>
      <c r="RMC652" s="60"/>
      <c r="RMD652" s="61"/>
      <c r="RME652" s="104"/>
      <c r="RMF652" s="60"/>
      <c r="RMG652" s="61"/>
      <c r="RMH652" s="104"/>
      <c r="RMI652" s="60"/>
      <c r="RMJ652" s="61"/>
      <c r="RMK652" s="104"/>
      <c r="RML652" s="60"/>
      <c r="RMM652" s="61"/>
      <c r="RMN652" s="104"/>
      <c r="RMO652" s="60"/>
      <c r="RMP652" s="61"/>
      <c r="RMQ652" s="104"/>
      <c r="RMR652" s="60"/>
      <c r="RMS652" s="61"/>
      <c r="RMT652" s="104"/>
      <c r="RMU652" s="60"/>
      <c r="RMV652" s="61"/>
      <c r="RMW652" s="104"/>
      <c r="RMX652" s="60"/>
      <c r="RMY652" s="61"/>
      <c r="RMZ652" s="104"/>
      <c r="RNA652" s="60"/>
      <c r="RNB652" s="61"/>
      <c r="RNC652" s="104"/>
      <c r="RND652" s="60"/>
      <c r="RNE652" s="61"/>
      <c r="RNF652" s="104"/>
      <c r="RNG652" s="60"/>
      <c r="RNH652" s="61"/>
      <c r="RNI652" s="104"/>
      <c r="RNJ652" s="60"/>
      <c r="RNK652" s="61"/>
      <c r="RNL652" s="104"/>
      <c r="RNM652" s="60"/>
      <c r="RNN652" s="61"/>
      <c r="RNO652" s="104"/>
      <c r="RNP652" s="60"/>
      <c r="RNQ652" s="61"/>
      <c r="RNR652" s="104"/>
      <c r="RNS652" s="60"/>
      <c r="RNT652" s="61"/>
      <c r="RNU652" s="104"/>
      <c r="RNV652" s="60"/>
      <c r="RNW652" s="61"/>
      <c r="RNX652" s="104"/>
      <c r="RNY652" s="60"/>
      <c r="RNZ652" s="61"/>
      <c r="ROA652" s="104"/>
      <c r="ROB652" s="60"/>
      <c r="ROC652" s="61"/>
      <c r="ROD652" s="104"/>
      <c r="ROE652" s="60"/>
      <c r="ROF652" s="61"/>
      <c r="ROG652" s="104"/>
      <c r="ROH652" s="60"/>
      <c r="ROI652" s="61"/>
      <c r="ROJ652" s="104"/>
      <c r="ROK652" s="60"/>
      <c r="ROL652" s="61"/>
      <c r="ROM652" s="104"/>
      <c r="RON652" s="60"/>
      <c r="ROO652" s="61"/>
      <c r="ROP652" s="104"/>
      <c r="ROQ652" s="60"/>
      <c r="ROR652" s="61"/>
      <c r="ROS652" s="104"/>
      <c r="ROT652" s="60"/>
      <c r="ROU652" s="61"/>
      <c r="ROV652" s="104"/>
      <c r="ROW652" s="60"/>
      <c r="ROX652" s="61"/>
      <c r="ROY652" s="104"/>
      <c r="ROZ652" s="60"/>
      <c r="RPA652" s="61"/>
      <c r="RPB652" s="104"/>
      <c r="RPC652" s="60"/>
      <c r="RPD652" s="61"/>
      <c r="RPE652" s="104"/>
      <c r="RPF652" s="60"/>
      <c r="RPG652" s="61"/>
      <c r="RPH652" s="104"/>
      <c r="RPI652" s="60"/>
      <c r="RPJ652" s="61"/>
      <c r="RPK652" s="104"/>
      <c r="RPL652" s="60"/>
      <c r="RPM652" s="61"/>
      <c r="RPN652" s="104"/>
      <c r="RPO652" s="60"/>
      <c r="RPP652" s="61"/>
      <c r="RPQ652" s="104"/>
      <c r="RPR652" s="60"/>
      <c r="RPS652" s="61"/>
      <c r="RPT652" s="104"/>
      <c r="RPU652" s="60"/>
      <c r="RPV652" s="61"/>
      <c r="RPW652" s="104"/>
      <c r="RPX652" s="60"/>
      <c r="RPY652" s="61"/>
      <c r="RPZ652" s="104"/>
      <c r="RQA652" s="60"/>
      <c r="RQB652" s="61"/>
      <c r="RQC652" s="104"/>
      <c r="RQD652" s="60"/>
      <c r="RQE652" s="61"/>
      <c r="RQF652" s="104"/>
      <c r="RQG652" s="60"/>
      <c r="RQH652" s="61"/>
      <c r="RQI652" s="104"/>
      <c r="RQJ652" s="60"/>
      <c r="RQK652" s="61"/>
      <c r="RQL652" s="104"/>
      <c r="RQM652" s="60"/>
      <c r="RQN652" s="61"/>
      <c r="RQO652" s="104"/>
      <c r="RQP652" s="60"/>
      <c r="RQQ652" s="61"/>
      <c r="RQR652" s="104"/>
      <c r="RQS652" s="60"/>
      <c r="RQT652" s="61"/>
      <c r="RQU652" s="104"/>
      <c r="RQV652" s="60"/>
      <c r="RQW652" s="61"/>
      <c r="RQX652" s="104"/>
      <c r="RQY652" s="60"/>
      <c r="RQZ652" s="61"/>
      <c r="RRA652" s="104"/>
      <c r="RRB652" s="60"/>
      <c r="RRC652" s="61"/>
      <c r="RRD652" s="104"/>
      <c r="RRE652" s="60"/>
      <c r="RRF652" s="61"/>
      <c r="RRG652" s="104"/>
      <c r="RRH652" s="60"/>
      <c r="RRI652" s="61"/>
      <c r="RRJ652" s="104"/>
      <c r="RRK652" s="60"/>
      <c r="RRL652" s="61"/>
      <c r="RRM652" s="104"/>
      <c r="RRN652" s="60"/>
      <c r="RRO652" s="61"/>
      <c r="RRP652" s="104"/>
      <c r="RRQ652" s="60"/>
      <c r="RRR652" s="61"/>
      <c r="RRS652" s="104"/>
      <c r="RRT652" s="60"/>
      <c r="RRU652" s="61"/>
      <c r="RRV652" s="104"/>
      <c r="RRW652" s="60"/>
      <c r="RRX652" s="61"/>
      <c r="RRY652" s="104"/>
      <c r="RRZ652" s="60"/>
      <c r="RSA652" s="61"/>
      <c r="RSB652" s="104"/>
      <c r="RSC652" s="60"/>
      <c r="RSD652" s="61"/>
      <c r="RSE652" s="104"/>
      <c r="RSF652" s="60"/>
      <c r="RSG652" s="61"/>
      <c r="RSH652" s="104"/>
      <c r="RSI652" s="60"/>
      <c r="RSJ652" s="61"/>
      <c r="RSK652" s="104"/>
      <c r="RSL652" s="60"/>
      <c r="RSM652" s="61"/>
      <c r="RSN652" s="104"/>
      <c r="RSO652" s="60"/>
      <c r="RSP652" s="61"/>
      <c r="RSQ652" s="104"/>
      <c r="RSR652" s="60"/>
      <c r="RSS652" s="61"/>
      <c r="RST652" s="104"/>
      <c r="RSU652" s="60"/>
      <c r="RSV652" s="61"/>
      <c r="RSW652" s="104"/>
      <c r="RSX652" s="60"/>
      <c r="RSY652" s="61"/>
      <c r="RSZ652" s="104"/>
      <c r="RTA652" s="60"/>
      <c r="RTB652" s="61"/>
      <c r="RTC652" s="104"/>
      <c r="RTD652" s="60"/>
      <c r="RTE652" s="61"/>
      <c r="RTF652" s="104"/>
      <c r="RTG652" s="60"/>
      <c r="RTH652" s="61"/>
      <c r="RTI652" s="104"/>
      <c r="RTJ652" s="60"/>
      <c r="RTK652" s="61"/>
      <c r="RTL652" s="104"/>
      <c r="RTM652" s="60"/>
      <c r="RTN652" s="61"/>
      <c r="RTO652" s="104"/>
      <c r="RTP652" s="60"/>
      <c r="RTQ652" s="61"/>
      <c r="RTR652" s="104"/>
      <c r="RTS652" s="60"/>
      <c r="RTT652" s="61"/>
      <c r="RTU652" s="104"/>
      <c r="RTV652" s="60"/>
      <c r="RTW652" s="61"/>
      <c r="RTX652" s="104"/>
      <c r="RTY652" s="60"/>
      <c r="RTZ652" s="61"/>
      <c r="RUA652" s="104"/>
      <c r="RUB652" s="60"/>
      <c r="RUC652" s="61"/>
      <c r="RUD652" s="104"/>
      <c r="RUE652" s="60"/>
      <c r="RUF652" s="61"/>
      <c r="RUG652" s="104"/>
      <c r="RUH652" s="60"/>
      <c r="RUI652" s="61"/>
      <c r="RUJ652" s="104"/>
      <c r="RUK652" s="60"/>
      <c r="RUL652" s="61"/>
      <c r="RUM652" s="104"/>
      <c r="RUN652" s="60"/>
      <c r="RUO652" s="61"/>
      <c r="RUP652" s="104"/>
      <c r="RUQ652" s="60"/>
      <c r="RUR652" s="61"/>
      <c r="RUS652" s="104"/>
      <c r="RUT652" s="60"/>
      <c r="RUU652" s="61"/>
      <c r="RUV652" s="104"/>
      <c r="RUW652" s="60"/>
      <c r="RUX652" s="61"/>
      <c r="RUY652" s="104"/>
      <c r="RUZ652" s="60"/>
      <c r="RVA652" s="61"/>
      <c r="RVB652" s="104"/>
      <c r="RVC652" s="60"/>
      <c r="RVD652" s="61"/>
      <c r="RVE652" s="104"/>
      <c r="RVF652" s="60"/>
      <c r="RVG652" s="61"/>
      <c r="RVH652" s="104"/>
      <c r="RVI652" s="60"/>
      <c r="RVJ652" s="61"/>
      <c r="RVK652" s="104"/>
      <c r="RVL652" s="60"/>
      <c r="RVM652" s="61"/>
      <c r="RVN652" s="104"/>
      <c r="RVO652" s="60"/>
      <c r="RVP652" s="61"/>
      <c r="RVQ652" s="104"/>
      <c r="RVR652" s="60"/>
      <c r="RVS652" s="61"/>
      <c r="RVT652" s="104"/>
      <c r="RVU652" s="60"/>
      <c r="RVV652" s="61"/>
      <c r="RVW652" s="104"/>
      <c r="RVX652" s="60"/>
      <c r="RVY652" s="61"/>
      <c r="RVZ652" s="104"/>
      <c r="RWA652" s="60"/>
      <c r="RWB652" s="61"/>
      <c r="RWC652" s="104"/>
      <c r="RWD652" s="60"/>
      <c r="RWE652" s="61"/>
      <c r="RWF652" s="104"/>
      <c r="RWG652" s="60"/>
      <c r="RWH652" s="61"/>
      <c r="RWI652" s="104"/>
      <c r="RWJ652" s="60"/>
      <c r="RWK652" s="61"/>
      <c r="RWL652" s="104"/>
      <c r="RWM652" s="60"/>
      <c r="RWN652" s="61"/>
      <c r="RWO652" s="104"/>
      <c r="RWP652" s="60"/>
      <c r="RWQ652" s="61"/>
      <c r="RWR652" s="104"/>
      <c r="RWS652" s="60"/>
      <c r="RWT652" s="61"/>
      <c r="RWU652" s="104"/>
      <c r="RWV652" s="60"/>
      <c r="RWW652" s="61"/>
      <c r="RWX652" s="104"/>
      <c r="RWY652" s="60"/>
      <c r="RWZ652" s="61"/>
      <c r="RXA652" s="104"/>
      <c r="RXB652" s="60"/>
      <c r="RXC652" s="61"/>
      <c r="RXD652" s="104"/>
      <c r="RXE652" s="60"/>
      <c r="RXF652" s="61"/>
      <c r="RXG652" s="104"/>
      <c r="RXH652" s="60"/>
      <c r="RXI652" s="61"/>
      <c r="RXJ652" s="104"/>
      <c r="RXK652" s="60"/>
      <c r="RXL652" s="61"/>
      <c r="RXM652" s="104"/>
      <c r="RXN652" s="60"/>
      <c r="RXO652" s="61"/>
      <c r="RXP652" s="104"/>
      <c r="RXQ652" s="60"/>
      <c r="RXR652" s="61"/>
      <c r="RXS652" s="104"/>
      <c r="RXT652" s="60"/>
      <c r="RXU652" s="61"/>
      <c r="RXV652" s="104"/>
      <c r="RXW652" s="60"/>
      <c r="RXX652" s="61"/>
      <c r="RXY652" s="104"/>
      <c r="RXZ652" s="60"/>
      <c r="RYA652" s="61"/>
      <c r="RYB652" s="104"/>
      <c r="RYC652" s="60"/>
      <c r="RYD652" s="61"/>
      <c r="RYE652" s="104"/>
      <c r="RYF652" s="60"/>
      <c r="RYG652" s="61"/>
      <c r="RYH652" s="104"/>
      <c r="RYI652" s="60"/>
      <c r="RYJ652" s="61"/>
      <c r="RYK652" s="104"/>
      <c r="RYL652" s="60"/>
      <c r="RYM652" s="61"/>
      <c r="RYN652" s="104"/>
      <c r="RYO652" s="60"/>
      <c r="RYP652" s="61"/>
      <c r="RYQ652" s="104"/>
      <c r="RYR652" s="60"/>
      <c r="RYS652" s="61"/>
      <c r="RYT652" s="104"/>
      <c r="RYU652" s="60"/>
      <c r="RYV652" s="61"/>
      <c r="RYW652" s="104"/>
      <c r="RYX652" s="60"/>
      <c r="RYY652" s="61"/>
      <c r="RYZ652" s="104"/>
      <c r="RZA652" s="60"/>
      <c r="RZB652" s="61"/>
      <c r="RZC652" s="104"/>
      <c r="RZD652" s="60"/>
      <c r="RZE652" s="61"/>
      <c r="RZF652" s="104"/>
      <c r="RZG652" s="60"/>
      <c r="RZH652" s="61"/>
      <c r="RZI652" s="104"/>
      <c r="RZJ652" s="60"/>
      <c r="RZK652" s="61"/>
      <c r="RZL652" s="104"/>
      <c r="RZM652" s="60"/>
      <c r="RZN652" s="61"/>
      <c r="RZO652" s="104"/>
      <c r="RZP652" s="60"/>
      <c r="RZQ652" s="61"/>
      <c r="RZR652" s="104"/>
      <c r="RZS652" s="60"/>
      <c r="RZT652" s="61"/>
      <c r="RZU652" s="104"/>
      <c r="RZV652" s="60"/>
      <c r="RZW652" s="61"/>
      <c r="RZX652" s="104"/>
      <c r="RZY652" s="60"/>
      <c r="RZZ652" s="61"/>
      <c r="SAA652" s="104"/>
      <c r="SAB652" s="60"/>
      <c r="SAC652" s="61"/>
      <c r="SAD652" s="104"/>
      <c r="SAE652" s="60"/>
      <c r="SAF652" s="61"/>
      <c r="SAG652" s="104"/>
      <c r="SAH652" s="60"/>
      <c r="SAI652" s="61"/>
      <c r="SAJ652" s="104"/>
      <c r="SAK652" s="60"/>
      <c r="SAL652" s="61"/>
      <c r="SAM652" s="104"/>
      <c r="SAN652" s="60"/>
      <c r="SAO652" s="61"/>
      <c r="SAP652" s="104"/>
      <c r="SAQ652" s="60"/>
      <c r="SAR652" s="61"/>
      <c r="SAS652" s="104"/>
      <c r="SAT652" s="60"/>
      <c r="SAU652" s="61"/>
      <c r="SAV652" s="104"/>
      <c r="SAW652" s="60"/>
      <c r="SAX652" s="61"/>
      <c r="SAY652" s="104"/>
      <c r="SAZ652" s="60"/>
      <c r="SBA652" s="61"/>
      <c r="SBB652" s="104"/>
      <c r="SBC652" s="60"/>
      <c r="SBD652" s="61"/>
      <c r="SBE652" s="104"/>
      <c r="SBF652" s="60"/>
      <c r="SBG652" s="61"/>
      <c r="SBH652" s="104"/>
      <c r="SBI652" s="60"/>
      <c r="SBJ652" s="61"/>
      <c r="SBK652" s="104"/>
      <c r="SBL652" s="60"/>
      <c r="SBM652" s="61"/>
      <c r="SBN652" s="104"/>
      <c r="SBO652" s="60"/>
      <c r="SBP652" s="61"/>
      <c r="SBQ652" s="104"/>
      <c r="SBR652" s="60"/>
      <c r="SBS652" s="61"/>
      <c r="SBT652" s="104"/>
      <c r="SBU652" s="60"/>
      <c r="SBV652" s="61"/>
      <c r="SBW652" s="104"/>
      <c r="SBX652" s="60"/>
      <c r="SBY652" s="61"/>
      <c r="SBZ652" s="104"/>
      <c r="SCA652" s="60"/>
      <c r="SCB652" s="61"/>
      <c r="SCC652" s="104"/>
      <c r="SCD652" s="60"/>
      <c r="SCE652" s="61"/>
      <c r="SCF652" s="104"/>
      <c r="SCG652" s="60"/>
      <c r="SCH652" s="61"/>
      <c r="SCI652" s="104"/>
      <c r="SCJ652" s="60"/>
      <c r="SCK652" s="61"/>
      <c r="SCL652" s="104"/>
      <c r="SCM652" s="60"/>
      <c r="SCN652" s="61"/>
      <c r="SCO652" s="104"/>
      <c r="SCP652" s="60"/>
      <c r="SCQ652" s="61"/>
      <c r="SCR652" s="104"/>
      <c r="SCS652" s="60"/>
      <c r="SCT652" s="61"/>
      <c r="SCU652" s="104"/>
      <c r="SCV652" s="60"/>
      <c r="SCW652" s="61"/>
      <c r="SCX652" s="104"/>
      <c r="SCY652" s="60"/>
      <c r="SCZ652" s="61"/>
      <c r="SDA652" s="104"/>
      <c r="SDB652" s="60"/>
      <c r="SDC652" s="61"/>
      <c r="SDD652" s="104"/>
      <c r="SDE652" s="60"/>
      <c r="SDF652" s="61"/>
      <c r="SDG652" s="104"/>
      <c r="SDH652" s="60"/>
      <c r="SDI652" s="61"/>
      <c r="SDJ652" s="104"/>
      <c r="SDK652" s="60"/>
      <c r="SDL652" s="61"/>
      <c r="SDM652" s="104"/>
      <c r="SDN652" s="60"/>
      <c r="SDO652" s="61"/>
      <c r="SDP652" s="104"/>
      <c r="SDQ652" s="60"/>
      <c r="SDR652" s="61"/>
      <c r="SDS652" s="104"/>
      <c r="SDT652" s="60"/>
      <c r="SDU652" s="61"/>
      <c r="SDV652" s="104"/>
      <c r="SDW652" s="60"/>
      <c r="SDX652" s="61"/>
      <c r="SDY652" s="104"/>
      <c r="SDZ652" s="60"/>
      <c r="SEA652" s="61"/>
      <c r="SEB652" s="104"/>
      <c r="SEC652" s="60"/>
      <c r="SED652" s="61"/>
      <c r="SEE652" s="104"/>
      <c r="SEF652" s="60"/>
      <c r="SEG652" s="61"/>
      <c r="SEH652" s="104"/>
      <c r="SEI652" s="60"/>
      <c r="SEJ652" s="61"/>
      <c r="SEK652" s="104"/>
      <c r="SEL652" s="60"/>
      <c r="SEM652" s="61"/>
      <c r="SEN652" s="104"/>
      <c r="SEO652" s="60"/>
      <c r="SEP652" s="61"/>
      <c r="SEQ652" s="104"/>
      <c r="SER652" s="60"/>
      <c r="SES652" s="61"/>
      <c r="SET652" s="104"/>
      <c r="SEU652" s="60"/>
      <c r="SEV652" s="61"/>
      <c r="SEW652" s="104"/>
      <c r="SEX652" s="60"/>
      <c r="SEY652" s="61"/>
      <c r="SEZ652" s="104"/>
      <c r="SFA652" s="60"/>
      <c r="SFB652" s="61"/>
      <c r="SFC652" s="104"/>
      <c r="SFD652" s="60"/>
      <c r="SFE652" s="61"/>
      <c r="SFF652" s="104"/>
      <c r="SFG652" s="60"/>
      <c r="SFH652" s="61"/>
      <c r="SFI652" s="104"/>
      <c r="SFJ652" s="60"/>
      <c r="SFK652" s="61"/>
      <c r="SFL652" s="104"/>
      <c r="SFM652" s="60"/>
      <c r="SFN652" s="61"/>
      <c r="SFO652" s="104"/>
      <c r="SFP652" s="60"/>
      <c r="SFQ652" s="61"/>
      <c r="SFR652" s="104"/>
      <c r="SFS652" s="60"/>
      <c r="SFT652" s="61"/>
      <c r="SFU652" s="104"/>
      <c r="SFV652" s="60"/>
      <c r="SFW652" s="61"/>
      <c r="SFX652" s="104"/>
      <c r="SFY652" s="60"/>
      <c r="SFZ652" s="61"/>
      <c r="SGA652" s="104"/>
      <c r="SGB652" s="60"/>
      <c r="SGC652" s="61"/>
      <c r="SGD652" s="104"/>
      <c r="SGE652" s="60"/>
      <c r="SGF652" s="61"/>
      <c r="SGG652" s="104"/>
      <c r="SGH652" s="60"/>
      <c r="SGI652" s="61"/>
      <c r="SGJ652" s="104"/>
      <c r="SGK652" s="60"/>
      <c r="SGL652" s="61"/>
      <c r="SGM652" s="104"/>
      <c r="SGN652" s="60"/>
      <c r="SGO652" s="61"/>
      <c r="SGP652" s="104"/>
      <c r="SGQ652" s="60"/>
      <c r="SGR652" s="61"/>
      <c r="SGS652" s="104"/>
      <c r="SGT652" s="60"/>
      <c r="SGU652" s="61"/>
      <c r="SGV652" s="104"/>
      <c r="SGW652" s="60"/>
      <c r="SGX652" s="61"/>
      <c r="SGY652" s="104"/>
      <c r="SGZ652" s="60"/>
      <c r="SHA652" s="61"/>
      <c r="SHB652" s="104"/>
      <c r="SHC652" s="60"/>
      <c r="SHD652" s="61"/>
      <c r="SHE652" s="104"/>
      <c r="SHF652" s="60"/>
      <c r="SHG652" s="61"/>
      <c r="SHH652" s="104"/>
      <c r="SHI652" s="60"/>
      <c r="SHJ652" s="61"/>
      <c r="SHK652" s="104"/>
      <c r="SHL652" s="60"/>
      <c r="SHM652" s="61"/>
      <c r="SHN652" s="104"/>
      <c r="SHO652" s="60"/>
      <c r="SHP652" s="61"/>
      <c r="SHQ652" s="104"/>
      <c r="SHR652" s="60"/>
      <c r="SHS652" s="61"/>
      <c r="SHT652" s="104"/>
      <c r="SHU652" s="60"/>
      <c r="SHV652" s="61"/>
      <c r="SHW652" s="104"/>
      <c r="SHX652" s="60"/>
      <c r="SHY652" s="61"/>
      <c r="SHZ652" s="104"/>
      <c r="SIA652" s="60"/>
      <c r="SIB652" s="61"/>
      <c r="SIC652" s="104"/>
      <c r="SID652" s="60"/>
      <c r="SIE652" s="61"/>
      <c r="SIF652" s="104"/>
      <c r="SIG652" s="60"/>
      <c r="SIH652" s="61"/>
      <c r="SII652" s="104"/>
      <c r="SIJ652" s="60"/>
      <c r="SIK652" s="61"/>
      <c r="SIL652" s="104"/>
      <c r="SIM652" s="60"/>
      <c r="SIN652" s="61"/>
      <c r="SIO652" s="104"/>
      <c r="SIP652" s="60"/>
      <c r="SIQ652" s="61"/>
      <c r="SIR652" s="104"/>
      <c r="SIS652" s="60"/>
      <c r="SIT652" s="61"/>
      <c r="SIU652" s="104"/>
      <c r="SIV652" s="60"/>
      <c r="SIW652" s="61"/>
      <c r="SIX652" s="104"/>
      <c r="SIY652" s="60"/>
      <c r="SIZ652" s="61"/>
      <c r="SJA652" s="104"/>
      <c r="SJB652" s="60"/>
      <c r="SJC652" s="61"/>
      <c r="SJD652" s="104"/>
      <c r="SJE652" s="60"/>
      <c r="SJF652" s="61"/>
      <c r="SJG652" s="104"/>
      <c r="SJH652" s="60"/>
      <c r="SJI652" s="61"/>
      <c r="SJJ652" s="104"/>
      <c r="SJK652" s="60"/>
      <c r="SJL652" s="61"/>
      <c r="SJM652" s="104"/>
      <c r="SJN652" s="60"/>
      <c r="SJO652" s="61"/>
      <c r="SJP652" s="104"/>
      <c r="SJQ652" s="60"/>
      <c r="SJR652" s="61"/>
      <c r="SJS652" s="104"/>
      <c r="SJT652" s="60"/>
      <c r="SJU652" s="61"/>
      <c r="SJV652" s="104"/>
      <c r="SJW652" s="60"/>
      <c r="SJX652" s="61"/>
      <c r="SJY652" s="104"/>
      <c r="SJZ652" s="60"/>
      <c r="SKA652" s="61"/>
      <c r="SKB652" s="104"/>
      <c r="SKC652" s="60"/>
      <c r="SKD652" s="61"/>
      <c r="SKE652" s="104"/>
      <c r="SKF652" s="60"/>
      <c r="SKG652" s="61"/>
      <c r="SKH652" s="104"/>
      <c r="SKI652" s="60"/>
      <c r="SKJ652" s="61"/>
      <c r="SKK652" s="104"/>
      <c r="SKL652" s="60"/>
      <c r="SKM652" s="61"/>
      <c r="SKN652" s="104"/>
      <c r="SKO652" s="60"/>
      <c r="SKP652" s="61"/>
      <c r="SKQ652" s="104"/>
      <c r="SKR652" s="60"/>
      <c r="SKS652" s="61"/>
      <c r="SKT652" s="104"/>
      <c r="SKU652" s="60"/>
      <c r="SKV652" s="61"/>
      <c r="SKW652" s="104"/>
      <c r="SKX652" s="60"/>
      <c r="SKY652" s="61"/>
      <c r="SKZ652" s="104"/>
      <c r="SLA652" s="60"/>
      <c r="SLB652" s="61"/>
      <c r="SLC652" s="104"/>
      <c r="SLD652" s="60"/>
      <c r="SLE652" s="61"/>
      <c r="SLF652" s="104"/>
      <c r="SLG652" s="60"/>
      <c r="SLH652" s="61"/>
      <c r="SLI652" s="104"/>
      <c r="SLJ652" s="60"/>
      <c r="SLK652" s="61"/>
      <c r="SLL652" s="104"/>
      <c r="SLM652" s="60"/>
      <c r="SLN652" s="61"/>
      <c r="SLO652" s="104"/>
      <c r="SLP652" s="60"/>
      <c r="SLQ652" s="61"/>
      <c r="SLR652" s="104"/>
      <c r="SLS652" s="60"/>
      <c r="SLT652" s="61"/>
      <c r="SLU652" s="104"/>
      <c r="SLV652" s="60"/>
      <c r="SLW652" s="61"/>
      <c r="SLX652" s="104"/>
      <c r="SLY652" s="60"/>
      <c r="SLZ652" s="61"/>
      <c r="SMA652" s="104"/>
      <c r="SMB652" s="60"/>
      <c r="SMC652" s="61"/>
      <c r="SMD652" s="104"/>
      <c r="SME652" s="60"/>
      <c r="SMF652" s="61"/>
      <c r="SMG652" s="104"/>
      <c r="SMH652" s="60"/>
      <c r="SMI652" s="61"/>
      <c r="SMJ652" s="104"/>
      <c r="SMK652" s="60"/>
      <c r="SML652" s="61"/>
      <c r="SMM652" s="104"/>
      <c r="SMN652" s="60"/>
      <c r="SMO652" s="61"/>
      <c r="SMP652" s="104"/>
      <c r="SMQ652" s="60"/>
      <c r="SMR652" s="61"/>
      <c r="SMS652" s="104"/>
      <c r="SMT652" s="60"/>
      <c r="SMU652" s="61"/>
      <c r="SMV652" s="104"/>
      <c r="SMW652" s="60"/>
      <c r="SMX652" s="61"/>
      <c r="SMY652" s="104"/>
      <c r="SMZ652" s="60"/>
      <c r="SNA652" s="61"/>
      <c r="SNB652" s="104"/>
      <c r="SNC652" s="60"/>
      <c r="SND652" s="61"/>
      <c r="SNE652" s="104"/>
      <c r="SNF652" s="60"/>
      <c r="SNG652" s="61"/>
      <c r="SNH652" s="104"/>
      <c r="SNI652" s="60"/>
      <c r="SNJ652" s="61"/>
      <c r="SNK652" s="104"/>
      <c r="SNL652" s="60"/>
      <c r="SNM652" s="61"/>
      <c r="SNN652" s="104"/>
      <c r="SNO652" s="60"/>
      <c r="SNP652" s="61"/>
      <c r="SNQ652" s="104"/>
      <c r="SNR652" s="60"/>
      <c r="SNS652" s="61"/>
      <c r="SNT652" s="104"/>
      <c r="SNU652" s="60"/>
      <c r="SNV652" s="61"/>
      <c r="SNW652" s="104"/>
      <c r="SNX652" s="60"/>
      <c r="SNY652" s="61"/>
      <c r="SNZ652" s="104"/>
      <c r="SOA652" s="60"/>
      <c r="SOB652" s="61"/>
      <c r="SOC652" s="104"/>
      <c r="SOD652" s="60"/>
      <c r="SOE652" s="61"/>
      <c r="SOF652" s="104"/>
      <c r="SOG652" s="60"/>
      <c r="SOH652" s="61"/>
      <c r="SOI652" s="104"/>
      <c r="SOJ652" s="60"/>
      <c r="SOK652" s="61"/>
      <c r="SOL652" s="104"/>
      <c r="SOM652" s="60"/>
      <c r="SON652" s="61"/>
      <c r="SOO652" s="104"/>
      <c r="SOP652" s="60"/>
      <c r="SOQ652" s="61"/>
      <c r="SOR652" s="104"/>
      <c r="SOS652" s="60"/>
      <c r="SOT652" s="61"/>
      <c r="SOU652" s="104"/>
      <c r="SOV652" s="60"/>
      <c r="SOW652" s="61"/>
      <c r="SOX652" s="104"/>
      <c r="SOY652" s="60"/>
      <c r="SOZ652" s="61"/>
      <c r="SPA652" s="104"/>
      <c r="SPB652" s="60"/>
      <c r="SPC652" s="61"/>
      <c r="SPD652" s="104"/>
      <c r="SPE652" s="60"/>
      <c r="SPF652" s="61"/>
      <c r="SPG652" s="104"/>
      <c r="SPH652" s="60"/>
      <c r="SPI652" s="61"/>
      <c r="SPJ652" s="104"/>
      <c r="SPK652" s="60"/>
      <c r="SPL652" s="61"/>
      <c r="SPM652" s="104"/>
      <c r="SPN652" s="60"/>
      <c r="SPO652" s="61"/>
      <c r="SPP652" s="104"/>
      <c r="SPQ652" s="60"/>
      <c r="SPR652" s="61"/>
      <c r="SPS652" s="104"/>
      <c r="SPT652" s="60"/>
      <c r="SPU652" s="61"/>
      <c r="SPV652" s="104"/>
      <c r="SPW652" s="60"/>
      <c r="SPX652" s="61"/>
      <c r="SPY652" s="104"/>
      <c r="SPZ652" s="60"/>
      <c r="SQA652" s="61"/>
      <c r="SQB652" s="104"/>
      <c r="SQC652" s="60"/>
      <c r="SQD652" s="61"/>
      <c r="SQE652" s="104"/>
      <c r="SQF652" s="60"/>
      <c r="SQG652" s="61"/>
      <c r="SQH652" s="104"/>
      <c r="SQI652" s="60"/>
      <c r="SQJ652" s="61"/>
      <c r="SQK652" s="104"/>
      <c r="SQL652" s="60"/>
      <c r="SQM652" s="61"/>
      <c r="SQN652" s="104"/>
      <c r="SQO652" s="60"/>
      <c r="SQP652" s="61"/>
      <c r="SQQ652" s="104"/>
      <c r="SQR652" s="60"/>
      <c r="SQS652" s="61"/>
      <c r="SQT652" s="104"/>
      <c r="SQU652" s="60"/>
      <c r="SQV652" s="61"/>
      <c r="SQW652" s="104"/>
      <c r="SQX652" s="60"/>
      <c r="SQY652" s="61"/>
      <c r="SQZ652" s="104"/>
      <c r="SRA652" s="60"/>
      <c r="SRB652" s="61"/>
      <c r="SRC652" s="104"/>
      <c r="SRD652" s="60"/>
      <c r="SRE652" s="61"/>
      <c r="SRF652" s="104"/>
      <c r="SRG652" s="60"/>
      <c r="SRH652" s="61"/>
      <c r="SRI652" s="104"/>
      <c r="SRJ652" s="60"/>
      <c r="SRK652" s="61"/>
      <c r="SRL652" s="104"/>
      <c r="SRM652" s="60"/>
      <c r="SRN652" s="61"/>
      <c r="SRO652" s="104"/>
      <c r="SRP652" s="60"/>
      <c r="SRQ652" s="61"/>
      <c r="SRR652" s="104"/>
      <c r="SRS652" s="60"/>
      <c r="SRT652" s="61"/>
      <c r="SRU652" s="104"/>
      <c r="SRV652" s="60"/>
      <c r="SRW652" s="61"/>
      <c r="SRX652" s="104"/>
      <c r="SRY652" s="60"/>
      <c r="SRZ652" s="61"/>
      <c r="SSA652" s="104"/>
      <c r="SSB652" s="60"/>
      <c r="SSC652" s="61"/>
      <c r="SSD652" s="104"/>
      <c r="SSE652" s="60"/>
      <c r="SSF652" s="61"/>
      <c r="SSG652" s="104"/>
      <c r="SSH652" s="60"/>
      <c r="SSI652" s="61"/>
      <c r="SSJ652" s="104"/>
      <c r="SSK652" s="60"/>
      <c r="SSL652" s="61"/>
      <c r="SSM652" s="104"/>
      <c r="SSN652" s="60"/>
      <c r="SSO652" s="61"/>
      <c r="SSP652" s="104"/>
      <c r="SSQ652" s="60"/>
      <c r="SSR652" s="61"/>
      <c r="SSS652" s="104"/>
      <c r="SST652" s="60"/>
      <c r="SSU652" s="61"/>
      <c r="SSV652" s="104"/>
      <c r="SSW652" s="60"/>
      <c r="SSX652" s="61"/>
      <c r="SSY652" s="104"/>
      <c r="SSZ652" s="60"/>
      <c r="STA652" s="61"/>
      <c r="STB652" s="104"/>
      <c r="STC652" s="60"/>
      <c r="STD652" s="61"/>
      <c r="STE652" s="104"/>
      <c r="STF652" s="60"/>
      <c r="STG652" s="61"/>
      <c r="STH652" s="104"/>
      <c r="STI652" s="60"/>
      <c r="STJ652" s="61"/>
      <c r="STK652" s="104"/>
      <c r="STL652" s="60"/>
      <c r="STM652" s="61"/>
      <c r="STN652" s="104"/>
      <c r="STO652" s="60"/>
      <c r="STP652" s="61"/>
      <c r="STQ652" s="104"/>
      <c r="STR652" s="60"/>
      <c r="STS652" s="61"/>
      <c r="STT652" s="104"/>
      <c r="STU652" s="60"/>
      <c r="STV652" s="61"/>
      <c r="STW652" s="104"/>
      <c r="STX652" s="60"/>
      <c r="STY652" s="61"/>
      <c r="STZ652" s="104"/>
      <c r="SUA652" s="60"/>
      <c r="SUB652" s="61"/>
      <c r="SUC652" s="104"/>
      <c r="SUD652" s="60"/>
      <c r="SUE652" s="61"/>
      <c r="SUF652" s="104"/>
      <c r="SUG652" s="60"/>
      <c r="SUH652" s="61"/>
      <c r="SUI652" s="104"/>
      <c r="SUJ652" s="60"/>
      <c r="SUK652" s="61"/>
      <c r="SUL652" s="104"/>
      <c r="SUM652" s="60"/>
      <c r="SUN652" s="61"/>
      <c r="SUO652" s="104"/>
      <c r="SUP652" s="60"/>
      <c r="SUQ652" s="61"/>
      <c r="SUR652" s="104"/>
      <c r="SUS652" s="60"/>
      <c r="SUT652" s="61"/>
      <c r="SUU652" s="104"/>
      <c r="SUV652" s="60"/>
      <c r="SUW652" s="61"/>
      <c r="SUX652" s="104"/>
      <c r="SUY652" s="60"/>
      <c r="SUZ652" s="61"/>
      <c r="SVA652" s="104"/>
      <c r="SVB652" s="60"/>
      <c r="SVC652" s="61"/>
      <c r="SVD652" s="104"/>
      <c r="SVE652" s="60"/>
      <c r="SVF652" s="61"/>
      <c r="SVG652" s="104"/>
      <c r="SVH652" s="60"/>
      <c r="SVI652" s="61"/>
      <c r="SVJ652" s="104"/>
      <c r="SVK652" s="60"/>
      <c r="SVL652" s="61"/>
      <c r="SVM652" s="104"/>
      <c r="SVN652" s="60"/>
      <c r="SVO652" s="61"/>
      <c r="SVP652" s="104"/>
      <c r="SVQ652" s="60"/>
      <c r="SVR652" s="61"/>
      <c r="SVS652" s="104"/>
      <c r="SVT652" s="60"/>
      <c r="SVU652" s="61"/>
      <c r="SVV652" s="104"/>
      <c r="SVW652" s="60"/>
      <c r="SVX652" s="61"/>
      <c r="SVY652" s="104"/>
      <c r="SVZ652" s="60"/>
      <c r="SWA652" s="61"/>
      <c r="SWB652" s="104"/>
      <c r="SWC652" s="60"/>
      <c r="SWD652" s="61"/>
      <c r="SWE652" s="104"/>
      <c r="SWF652" s="60"/>
      <c r="SWG652" s="61"/>
      <c r="SWH652" s="104"/>
      <c r="SWI652" s="60"/>
      <c r="SWJ652" s="61"/>
      <c r="SWK652" s="104"/>
      <c r="SWL652" s="60"/>
      <c r="SWM652" s="61"/>
      <c r="SWN652" s="104"/>
      <c r="SWO652" s="60"/>
      <c r="SWP652" s="61"/>
      <c r="SWQ652" s="104"/>
      <c r="SWR652" s="60"/>
      <c r="SWS652" s="61"/>
      <c r="SWT652" s="104"/>
      <c r="SWU652" s="60"/>
      <c r="SWV652" s="61"/>
      <c r="SWW652" s="104"/>
      <c r="SWX652" s="60"/>
      <c r="SWY652" s="61"/>
      <c r="SWZ652" s="104"/>
      <c r="SXA652" s="60"/>
      <c r="SXB652" s="61"/>
      <c r="SXC652" s="104"/>
      <c r="SXD652" s="60"/>
      <c r="SXE652" s="61"/>
      <c r="SXF652" s="104"/>
      <c r="SXG652" s="60"/>
      <c r="SXH652" s="61"/>
      <c r="SXI652" s="104"/>
      <c r="SXJ652" s="60"/>
      <c r="SXK652" s="61"/>
      <c r="SXL652" s="104"/>
      <c r="SXM652" s="60"/>
      <c r="SXN652" s="61"/>
      <c r="SXO652" s="104"/>
      <c r="SXP652" s="60"/>
      <c r="SXQ652" s="61"/>
      <c r="SXR652" s="104"/>
      <c r="SXS652" s="60"/>
      <c r="SXT652" s="61"/>
      <c r="SXU652" s="104"/>
      <c r="SXV652" s="60"/>
      <c r="SXW652" s="61"/>
      <c r="SXX652" s="104"/>
      <c r="SXY652" s="60"/>
      <c r="SXZ652" s="61"/>
      <c r="SYA652" s="104"/>
      <c r="SYB652" s="60"/>
      <c r="SYC652" s="61"/>
      <c r="SYD652" s="104"/>
      <c r="SYE652" s="60"/>
      <c r="SYF652" s="61"/>
      <c r="SYG652" s="104"/>
      <c r="SYH652" s="60"/>
      <c r="SYI652" s="61"/>
      <c r="SYJ652" s="104"/>
      <c r="SYK652" s="60"/>
      <c r="SYL652" s="61"/>
      <c r="SYM652" s="104"/>
      <c r="SYN652" s="60"/>
      <c r="SYO652" s="61"/>
      <c r="SYP652" s="104"/>
      <c r="SYQ652" s="60"/>
      <c r="SYR652" s="61"/>
      <c r="SYS652" s="104"/>
      <c r="SYT652" s="60"/>
      <c r="SYU652" s="61"/>
      <c r="SYV652" s="104"/>
      <c r="SYW652" s="60"/>
      <c r="SYX652" s="61"/>
      <c r="SYY652" s="104"/>
      <c r="SYZ652" s="60"/>
      <c r="SZA652" s="61"/>
      <c r="SZB652" s="104"/>
      <c r="SZC652" s="60"/>
      <c r="SZD652" s="61"/>
      <c r="SZE652" s="104"/>
      <c r="SZF652" s="60"/>
      <c r="SZG652" s="61"/>
      <c r="SZH652" s="104"/>
      <c r="SZI652" s="60"/>
      <c r="SZJ652" s="61"/>
      <c r="SZK652" s="104"/>
      <c r="SZL652" s="60"/>
      <c r="SZM652" s="61"/>
      <c r="SZN652" s="104"/>
      <c r="SZO652" s="60"/>
      <c r="SZP652" s="61"/>
      <c r="SZQ652" s="104"/>
      <c r="SZR652" s="60"/>
      <c r="SZS652" s="61"/>
      <c r="SZT652" s="104"/>
      <c r="SZU652" s="60"/>
      <c r="SZV652" s="61"/>
      <c r="SZW652" s="104"/>
      <c r="SZX652" s="60"/>
      <c r="SZY652" s="61"/>
      <c r="SZZ652" s="104"/>
      <c r="TAA652" s="60"/>
      <c r="TAB652" s="61"/>
      <c r="TAC652" s="104"/>
      <c r="TAD652" s="60"/>
      <c r="TAE652" s="61"/>
      <c r="TAF652" s="104"/>
      <c r="TAG652" s="60"/>
      <c r="TAH652" s="61"/>
      <c r="TAI652" s="104"/>
      <c r="TAJ652" s="60"/>
      <c r="TAK652" s="61"/>
      <c r="TAL652" s="104"/>
      <c r="TAM652" s="60"/>
      <c r="TAN652" s="61"/>
      <c r="TAO652" s="104"/>
      <c r="TAP652" s="60"/>
      <c r="TAQ652" s="61"/>
      <c r="TAR652" s="104"/>
      <c r="TAS652" s="60"/>
      <c r="TAT652" s="61"/>
      <c r="TAU652" s="104"/>
      <c r="TAV652" s="60"/>
      <c r="TAW652" s="61"/>
      <c r="TAX652" s="104"/>
      <c r="TAY652" s="60"/>
      <c r="TAZ652" s="61"/>
      <c r="TBA652" s="104"/>
      <c r="TBB652" s="60"/>
      <c r="TBC652" s="61"/>
      <c r="TBD652" s="104"/>
      <c r="TBE652" s="60"/>
      <c r="TBF652" s="61"/>
      <c r="TBG652" s="104"/>
      <c r="TBH652" s="60"/>
      <c r="TBI652" s="61"/>
      <c r="TBJ652" s="104"/>
      <c r="TBK652" s="60"/>
      <c r="TBL652" s="61"/>
      <c r="TBM652" s="104"/>
      <c r="TBN652" s="60"/>
      <c r="TBO652" s="61"/>
      <c r="TBP652" s="104"/>
      <c r="TBQ652" s="60"/>
      <c r="TBR652" s="61"/>
      <c r="TBS652" s="104"/>
      <c r="TBT652" s="60"/>
      <c r="TBU652" s="61"/>
      <c r="TBV652" s="104"/>
      <c r="TBW652" s="60"/>
      <c r="TBX652" s="61"/>
      <c r="TBY652" s="104"/>
      <c r="TBZ652" s="60"/>
      <c r="TCA652" s="61"/>
      <c r="TCB652" s="104"/>
      <c r="TCC652" s="60"/>
      <c r="TCD652" s="61"/>
      <c r="TCE652" s="104"/>
      <c r="TCF652" s="60"/>
      <c r="TCG652" s="61"/>
      <c r="TCH652" s="104"/>
      <c r="TCI652" s="60"/>
      <c r="TCJ652" s="61"/>
      <c r="TCK652" s="104"/>
      <c r="TCL652" s="60"/>
      <c r="TCM652" s="61"/>
      <c r="TCN652" s="104"/>
      <c r="TCO652" s="60"/>
      <c r="TCP652" s="61"/>
      <c r="TCQ652" s="104"/>
      <c r="TCR652" s="60"/>
      <c r="TCS652" s="61"/>
      <c r="TCT652" s="104"/>
      <c r="TCU652" s="60"/>
      <c r="TCV652" s="61"/>
      <c r="TCW652" s="104"/>
      <c r="TCX652" s="60"/>
      <c r="TCY652" s="61"/>
      <c r="TCZ652" s="104"/>
      <c r="TDA652" s="60"/>
      <c r="TDB652" s="61"/>
      <c r="TDC652" s="104"/>
      <c r="TDD652" s="60"/>
      <c r="TDE652" s="61"/>
      <c r="TDF652" s="104"/>
      <c r="TDG652" s="60"/>
      <c r="TDH652" s="61"/>
      <c r="TDI652" s="104"/>
      <c r="TDJ652" s="60"/>
      <c r="TDK652" s="61"/>
      <c r="TDL652" s="104"/>
      <c r="TDM652" s="60"/>
      <c r="TDN652" s="61"/>
      <c r="TDO652" s="104"/>
      <c r="TDP652" s="60"/>
      <c r="TDQ652" s="61"/>
      <c r="TDR652" s="104"/>
      <c r="TDS652" s="60"/>
      <c r="TDT652" s="61"/>
      <c r="TDU652" s="104"/>
      <c r="TDV652" s="60"/>
      <c r="TDW652" s="61"/>
      <c r="TDX652" s="104"/>
      <c r="TDY652" s="60"/>
      <c r="TDZ652" s="61"/>
      <c r="TEA652" s="104"/>
      <c r="TEB652" s="60"/>
      <c r="TEC652" s="61"/>
      <c r="TED652" s="104"/>
      <c r="TEE652" s="60"/>
      <c r="TEF652" s="61"/>
      <c r="TEG652" s="104"/>
      <c r="TEH652" s="60"/>
      <c r="TEI652" s="61"/>
      <c r="TEJ652" s="104"/>
      <c r="TEK652" s="60"/>
      <c r="TEL652" s="61"/>
      <c r="TEM652" s="104"/>
      <c r="TEN652" s="60"/>
      <c r="TEO652" s="61"/>
      <c r="TEP652" s="104"/>
      <c r="TEQ652" s="60"/>
      <c r="TER652" s="61"/>
      <c r="TES652" s="104"/>
      <c r="TET652" s="60"/>
      <c r="TEU652" s="61"/>
      <c r="TEV652" s="104"/>
      <c r="TEW652" s="60"/>
      <c r="TEX652" s="61"/>
      <c r="TEY652" s="104"/>
      <c r="TEZ652" s="60"/>
      <c r="TFA652" s="61"/>
      <c r="TFB652" s="104"/>
      <c r="TFC652" s="60"/>
      <c r="TFD652" s="61"/>
      <c r="TFE652" s="104"/>
      <c r="TFF652" s="60"/>
      <c r="TFG652" s="61"/>
      <c r="TFH652" s="104"/>
      <c r="TFI652" s="60"/>
      <c r="TFJ652" s="61"/>
      <c r="TFK652" s="104"/>
      <c r="TFL652" s="60"/>
      <c r="TFM652" s="61"/>
      <c r="TFN652" s="104"/>
      <c r="TFO652" s="60"/>
      <c r="TFP652" s="61"/>
      <c r="TFQ652" s="104"/>
      <c r="TFR652" s="60"/>
      <c r="TFS652" s="61"/>
      <c r="TFT652" s="104"/>
      <c r="TFU652" s="60"/>
      <c r="TFV652" s="61"/>
      <c r="TFW652" s="104"/>
      <c r="TFX652" s="60"/>
      <c r="TFY652" s="61"/>
      <c r="TFZ652" s="104"/>
      <c r="TGA652" s="60"/>
      <c r="TGB652" s="61"/>
      <c r="TGC652" s="104"/>
      <c r="TGD652" s="60"/>
      <c r="TGE652" s="61"/>
      <c r="TGF652" s="104"/>
      <c r="TGG652" s="60"/>
      <c r="TGH652" s="61"/>
      <c r="TGI652" s="104"/>
      <c r="TGJ652" s="60"/>
      <c r="TGK652" s="61"/>
      <c r="TGL652" s="104"/>
      <c r="TGM652" s="60"/>
      <c r="TGN652" s="61"/>
      <c r="TGO652" s="104"/>
      <c r="TGP652" s="60"/>
      <c r="TGQ652" s="61"/>
      <c r="TGR652" s="104"/>
      <c r="TGS652" s="60"/>
      <c r="TGT652" s="61"/>
      <c r="TGU652" s="104"/>
      <c r="TGV652" s="60"/>
      <c r="TGW652" s="61"/>
      <c r="TGX652" s="104"/>
      <c r="TGY652" s="60"/>
      <c r="TGZ652" s="61"/>
      <c r="THA652" s="104"/>
      <c r="THB652" s="60"/>
      <c r="THC652" s="61"/>
      <c r="THD652" s="104"/>
      <c r="THE652" s="60"/>
      <c r="THF652" s="61"/>
      <c r="THG652" s="104"/>
      <c r="THH652" s="60"/>
      <c r="THI652" s="61"/>
      <c r="THJ652" s="104"/>
      <c r="THK652" s="60"/>
      <c r="THL652" s="61"/>
      <c r="THM652" s="104"/>
      <c r="THN652" s="60"/>
      <c r="THO652" s="61"/>
      <c r="THP652" s="104"/>
      <c r="THQ652" s="60"/>
      <c r="THR652" s="61"/>
      <c r="THS652" s="104"/>
      <c r="THT652" s="60"/>
      <c r="THU652" s="61"/>
      <c r="THV652" s="104"/>
      <c r="THW652" s="60"/>
      <c r="THX652" s="61"/>
      <c r="THY652" s="104"/>
      <c r="THZ652" s="60"/>
      <c r="TIA652" s="61"/>
      <c r="TIB652" s="104"/>
      <c r="TIC652" s="60"/>
      <c r="TID652" s="61"/>
      <c r="TIE652" s="104"/>
      <c r="TIF652" s="60"/>
      <c r="TIG652" s="61"/>
      <c r="TIH652" s="104"/>
      <c r="TII652" s="60"/>
      <c r="TIJ652" s="61"/>
      <c r="TIK652" s="104"/>
      <c r="TIL652" s="60"/>
      <c r="TIM652" s="61"/>
      <c r="TIN652" s="104"/>
      <c r="TIO652" s="60"/>
      <c r="TIP652" s="61"/>
      <c r="TIQ652" s="104"/>
      <c r="TIR652" s="60"/>
      <c r="TIS652" s="61"/>
      <c r="TIT652" s="104"/>
      <c r="TIU652" s="60"/>
      <c r="TIV652" s="61"/>
      <c r="TIW652" s="104"/>
      <c r="TIX652" s="60"/>
      <c r="TIY652" s="61"/>
      <c r="TIZ652" s="104"/>
      <c r="TJA652" s="60"/>
      <c r="TJB652" s="61"/>
      <c r="TJC652" s="104"/>
      <c r="TJD652" s="60"/>
      <c r="TJE652" s="61"/>
      <c r="TJF652" s="104"/>
      <c r="TJG652" s="60"/>
      <c r="TJH652" s="61"/>
      <c r="TJI652" s="104"/>
      <c r="TJJ652" s="60"/>
      <c r="TJK652" s="61"/>
      <c r="TJL652" s="104"/>
      <c r="TJM652" s="60"/>
      <c r="TJN652" s="61"/>
      <c r="TJO652" s="104"/>
      <c r="TJP652" s="60"/>
      <c r="TJQ652" s="61"/>
      <c r="TJR652" s="104"/>
      <c r="TJS652" s="60"/>
      <c r="TJT652" s="61"/>
      <c r="TJU652" s="104"/>
      <c r="TJV652" s="60"/>
      <c r="TJW652" s="61"/>
      <c r="TJX652" s="104"/>
      <c r="TJY652" s="60"/>
      <c r="TJZ652" s="61"/>
      <c r="TKA652" s="104"/>
      <c r="TKB652" s="60"/>
      <c r="TKC652" s="61"/>
      <c r="TKD652" s="104"/>
      <c r="TKE652" s="60"/>
      <c r="TKF652" s="61"/>
      <c r="TKG652" s="104"/>
      <c r="TKH652" s="60"/>
      <c r="TKI652" s="61"/>
      <c r="TKJ652" s="104"/>
      <c r="TKK652" s="60"/>
      <c r="TKL652" s="61"/>
      <c r="TKM652" s="104"/>
      <c r="TKN652" s="60"/>
      <c r="TKO652" s="61"/>
      <c r="TKP652" s="104"/>
      <c r="TKQ652" s="60"/>
      <c r="TKR652" s="61"/>
      <c r="TKS652" s="104"/>
      <c r="TKT652" s="60"/>
      <c r="TKU652" s="61"/>
      <c r="TKV652" s="104"/>
      <c r="TKW652" s="60"/>
      <c r="TKX652" s="61"/>
      <c r="TKY652" s="104"/>
      <c r="TKZ652" s="60"/>
      <c r="TLA652" s="61"/>
      <c r="TLB652" s="104"/>
      <c r="TLC652" s="60"/>
      <c r="TLD652" s="61"/>
      <c r="TLE652" s="104"/>
      <c r="TLF652" s="60"/>
      <c r="TLG652" s="61"/>
      <c r="TLH652" s="104"/>
      <c r="TLI652" s="60"/>
      <c r="TLJ652" s="61"/>
      <c r="TLK652" s="104"/>
      <c r="TLL652" s="60"/>
      <c r="TLM652" s="61"/>
      <c r="TLN652" s="104"/>
      <c r="TLO652" s="60"/>
      <c r="TLP652" s="61"/>
      <c r="TLQ652" s="104"/>
      <c r="TLR652" s="60"/>
      <c r="TLS652" s="61"/>
      <c r="TLT652" s="104"/>
      <c r="TLU652" s="60"/>
      <c r="TLV652" s="61"/>
      <c r="TLW652" s="104"/>
      <c r="TLX652" s="60"/>
      <c r="TLY652" s="61"/>
      <c r="TLZ652" s="104"/>
      <c r="TMA652" s="60"/>
      <c r="TMB652" s="61"/>
      <c r="TMC652" s="104"/>
      <c r="TMD652" s="60"/>
      <c r="TME652" s="61"/>
      <c r="TMF652" s="104"/>
      <c r="TMG652" s="60"/>
      <c r="TMH652" s="61"/>
      <c r="TMI652" s="104"/>
      <c r="TMJ652" s="60"/>
      <c r="TMK652" s="61"/>
      <c r="TML652" s="104"/>
      <c r="TMM652" s="60"/>
      <c r="TMN652" s="61"/>
      <c r="TMO652" s="104"/>
      <c r="TMP652" s="60"/>
      <c r="TMQ652" s="61"/>
      <c r="TMR652" s="104"/>
      <c r="TMS652" s="60"/>
      <c r="TMT652" s="61"/>
      <c r="TMU652" s="104"/>
      <c r="TMV652" s="60"/>
      <c r="TMW652" s="61"/>
      <c r="TMX652" s="104"/>
      <c r="TMY652" s="60"/>
      <c r="TMZ652" s="61"/>
      <c r="TNA652" s="104"/>
      <c r="TNB652" s="60"/>
      <c r="TNC652" s="61"/>
      <c r="TND652" s="104"/>
      <c r="TNE652" s="60"/>
      <c r="TNF652" s="61"/>
      <c r="TNG652" s="104"/>
      <c r="TNH652" s="60"/>
      <c r="TNI652" s="61"/>
      <c r="TNJ652" s="104"/>
      <c r="TNK652" s="60"/>
      <c r="TNL652" s="61"/>
      <c r="TNM652" s="104"/>
      <c r="TNN652" s="60"/>
      <c r="TNO652" s="61"/>
      <c r="TNP652" s="104"/>
      <c r="TNQ652" s="60"/>
      <c r="TNR652" s="61"/>
      <c r="TNS652" s="104"/>
      <c r="TNT652" s="60"/>
      <c r="TNU652" s="61"/>
      <c r="TNV652" s="104"/>
      <c r="TNW652" s="60"/>
      <c r="TNX652" s="61"/>
      <c r="TNY652" s="104"/>
      <c r="TNZ652" s="60"/>
      <c r="TOA652" s="61"/>
      <c r="TOB652" s="104"/>
      <c r="TOC652" s="60"/>
      <c r="TOD652" s="61"/>
      <c r="TOE652" s="104"/>
      <c r="TOF652" s="60"/>
      <c r="TOG652" s="61"/>
      <c r="TOH652" s="104"/>
      <c r="TOI652" s="60"/>
      <c r="TOJ652" s="61"/>
      <c r="TOK652" s="104"/>
      <c r="TOL652" s="60"/>
      <c r="TOM652" s="61"/>
      <c r="TON652" s="104"/>
      <c r="TOO652" s="60"/>
      <c r="TOP652" s="61"/>
      <c r="TOQ652" s="104"/>
      <c r="TOR652" s="60"/>
      <c r="TOS652" s="61"/>
      <c r="TOT652" s="104"/>
      <c r="TOU652" s="60"/>
      <c r="TOV652" s="61"/>
      <c r="TOW652" s="104"/>
      <c r="TOX652" s="60"/>
      <c r="TOY652" s="61"/>
      <c r="TOZ652" s="104"/>
      <c r="TPA652" s="60"/>
      <c r="TPB652" s="61"/>
      <c r="TPC652" s="104"/>
      <c r="TPD652" s="60"/>
      <c r="TPE652" s="61"/>
      <c r="TPF652" s="104"/>
      <c r="TPG652" s="60"/>
      <c r="TPH652" s="61"/>
      <c r="TPI652" s="104"/>
      <c r="TPJ652" s="60"/>
      <c r="TPK652" s="61"/>
      <c r="TPL652" s="104"/>
      <c r="TPM652" s="60"/>
      <c r="TPN652" s="61"/>
      <c r="TPO652" s="104"/>
      <c r="TPP652" s="60"/>
      <c r="TPQ652" s="61"/>
      <c r="TPR652" s="104"/>
      <c r="TPS652" s="60"/>
      <c r="TPT652" s="61"/>
      <c r="TPU652" s="104"/>
      <c r="TPV652" s="60"/>
      <c r="TPW652" s="61"/>
      <c r="TPX652" s="104"/>
      <c r="TPY652" s="60"/>
      <c r="TPZ652" s="61"/>
      <c r="TQA652" s="104"/>
      <c r="TQB652" s="60"/>
      <c r="TQC652" s="61"/>
      <c r="TQD652" s="104"/>
      <c r="TQE652" s="60"/>
      <c r="TQF652" s="61"/>
      <c r="TQG652" s="104"/>
      <c r="TQH652" s="60"/>
      <c r="TQI652" s="61"/>
      <c r="TQJ652" s="104"/>
      <c r="TQK652" s="60"/>
      <c r="TQL652" s="61"/>
      <c r="TQM652" s="104"/>
      <c r="TQN652" s="60"/>
      <c r="TQO652" s="61"/>
      <c r="TQP652" s="104"/>
      <c r="TQQ652" s="60"/>
      <c r="TQR652" s="61"/>
      <c r="TQS652" s="104"/>
      <c r="TQT652" s="60"/>
      <c r="TQU652" s="61"/>
      <c r="TQV652" s="104"/>
      <c r="TQW652" s="60"/>
      <c r="TQX652" s="61"/>
      <c r="TQY652" s="104"/>
      <c r="TQZ652" s="60"/>
      <c r="TRA652" s="61"/>
      <c r="TRB652" s="104"/>
      <c r="TRC652" s="60"/>
      <c r="TRD652" s="61"/>
      <c r="TRE652" s="104"/>
      <c r="TRF652" s="60"/>
      <c r="TRG652" s="61"/>
      <c r="TRH652" s="104"/>
      <c r="TRI652" s="60"/>
      <c r="TRJ652" s="61"/>
      <c r="TRK652" s="104"/>
      <c r="TRL652" s="60"/>
      <c r="TRM652" s="61"/>
      <c r="TRN652" s="104"/>
      <c r="TRO652" s="60"/>
      <c r="TRP652" s="61"/>
      <c r="TRQ652" s="104"/>
      <c r="TRR652" s="60"/>
      <c r="TRS652" s="61"/>
      <c r="TRT652" s="104"/>
      <c r="TRU652" s="60"/>
      <c r="TRV652" s="61"/>
      <c r="TRW652" s="104"/>
      <c r="TRX652" s="60"/>
      <c r="TRY652" s="61"/>
      <c r="TRZ652" s="104"/>
      <c r="TSA652" s="60"/>
      <c r="TSB652" s="61"/>
      <c r="TSC652" s="104"/>
      <c r="TSD652" s="60"/>
      <c r="TSE652" s="61"/>
      <c r="TSF652" s="104"/>
      <c r="TSG652" s="60"/>
      <c r="TSH652" s="61"/>
      <c r="TSI652" s="104"/>
      <c r="TSJ652" s="60"/>
      <c r="TSK652" s="61"/>
      <c r="TSL652" s="104"/>
      <c r="TSM652" s="60"/>
      <c r="TSN652" s="61"/>
      <c r="TSO652" s="104"/>
      <c r="TSP652" s="60"/>
      <c r="TSQ652" s="61"/>
      <c r="TSR652" s="104"/>
      <c r="TSS652" s="60"/>
      <c r="TST652" s="61"/>
      <c r="TSU652" s="104"/>
      <c r="TSV652" s="60"/>
      <c r="TSW652" s="61"/>
      <c r="TSX652" s="104"/>
      <c r="TSY652" s="60"/>
      <c r="TSZ652" s="61"/>
      <c r="TTA652" s="104"/>
      <c r="TTB652" s="60"/>
      <c r="TTC652" s="61"/>
      <c r="TTD652" s="104"/>
      <c r="TTE652" s="60"/>
      <c r="TTF652" s="61"/>
      <c r="TTG652" s="104"/>
      <c r="TTH652" s="60"/>
      <c r="TTI652" s="61"/>
      <c r="TTJ652" s="104"/>
      <c r="TTK652" s="60"/>
      <c r="TTL652" s="61"/>
      <c r="TTM652" s="104"/>
      <c r="TTN652" s="60"/>
      <c r="TTO652" s="61"/>
      <c r="TTP652" s="104"/>
      <c r="TTQ652" s="60"/>
      <c r="TTR652" s="61"/>
      <c r="TTS652" s="104"/>
      <c r="TTT652" s="60"/>
      <c r="TTU652" s="61"/>
      <c r="TTV652" s="104"/>
      <c r="TTW652" s="60"/>
      <c r="TTX652" s="61"/>
      <c r="TTY652" s="104"/>
      <c r="TTZ652" s="60"/>
      <c r="TUA652" s="61"/>
      <c r="TUB652" s="104"/>
      <c r="TUC652" s="60"/>
      <c r="TUD652" s="61"/>
      <c r="TUE652" s="104"/>
      <c r="TUF652" s="60"/>
      <c r="TUG652" s="61"/>
      <c r="TUH652" s="104"/>
      <c r="TUI652" s="60"/>
      <c r="TUJ652" s="61"/>
      <c r="TUK652" s="104"/>
      <c r="TUL652" s="60"/>
      <c r="TUM652" s="61"/>
      <c r="TUN652" s="104"/>
      <c r="TUO652" s="60"/>
      <c r="TUP652" s="61"/>
      <c r="TUQ652" s="104"/>
      <c r="TUR652" s="60"/>
      <c r="TUS652" s="61"/>
      <c r="TUT652" s="104"/>
      <c r="TUU652" s="60"/>
      <c r="TUV652" s="61"/>
      <c r="TUW652" s="104"/>
      <c r="TUX652" s="60"/>
      <c r="TUY652" s="61"/>
      <c r="TUZ652" s="104"/>
      <c r="TVA652" s="60"/>
      <c r="TVB652" s="61"/>
      <c r="TVC652" s="104"/>
      <c r="TVD652" s="60"/>
      <c r="TVE652" s="61"/>
      <c r="TVF652" s="104"/>
      <c r="TVG652" s="60"/>
      <c r="TVH652" s="61"/>
      <c r="TVI652" s="104"/>
      <c r="TVJ652" s="60"/>
      <c r="TVK652" s="61"/>
      <c r="TVL652" s="104"/>
      <c r="TVM652" s="60"/>
      <c r="TVN652" s="61"/>
      <c r="TVO652" s="104"/>
      <c r="TVP652" s="60"/>
      <c r="TVQ652" s="61"/>
      <c r="TVR652" s="104"/>
      <c r="TVS652" s="60"/>
      <c r="TVT652" s="61"/>
      <c r="TVU652" s="104"/>
      <c r="TVV652" s="60"/>
      <c r="TVW652" s="61"/>
      <c r="TVX652" s="104"/>
      <c r="TVY652" s="60"/>
      <c r="TVZ652" s="61"/>
      <c r="TWA652" s="104"/>
      <c r="TWB652" s="60"/>
      <c r="TWC652" s="61"/>
      <c r="TWD652" s="104"/>
      <c r="TWE652" s="60"/>
      <c r="TWF652" s="61"/>
      <c r="TWG652" s="104"/>
      <c r="TWH652" s="60"/>
      <c r="TWI652" s="61"/>
      <c r="TWJ652" s="104"/>
      <c r="TWK652" s="60"/>
      <c r="TWL652" s="61"/>
      <c r="TWM652" s="104"/>
      <c r="TWN652" s="60"/>
      <c r="TWO652" s="61"/>
      <c r="TWP652" s="104"/>
      <c r="TWQ652" s="60"/>
      <c r="TWR652" s="61"/>
      <c r="TWS652" s="104"/>
      <c r="TWT652" s="60"/>
      <c r="TWU652" s="61"/>
      <c r="TWV652" s="104"/>
      <c r="TWW652" s="60"/>
      <c r="TWX652" s="61"/>
      <c r="TWY652" s="104"/>
      <c r="TWZ652" s="60"/>
      <c r="TXA652" s="61"/>
      <c r="TXB652" s="104"/>
      <c r="TXC652" s="60"/>
      <c r="TXD652" s="61"/>
      <c r="TXE652" s="104"/>
      <c r="TXF652" s="60"/>
      <c r="TXG652" s="61"/>
      <c r="TXH652" s="104"/>
      <c r="TXI652" s="60"/>
      <c r="TXJ652" s="61"/>
      <c r="TXK652" s="104"/>
      <c r="TXL652" s="60"/>
      <c r="TXM652" s="61"/>
      <c r="TXN652" s="104"/>
      <c r="TXO652" s="60"/>
      <c r="TXP652" s="61"/>
      <c r="TXQ652" s="104"/>
      <c r="TXR652" s="60"/>
      <c r="TXS652" s="61"/>
      <c r="TXT652" s="104"/>
      <c r="TXU652" s="60"/>
      <c r="TXV652" s="61"/>
      <c r="TXW652" s="104"/>
      <c r="TXX652" s="60"/>
      <c r="TXY652" s="61"/>
      <c r="TXZ652" s="104"/>
      <c r="TYA652" s="60"/>
      <c r="TYB652" s="61"/>
      <c r="TYC652" s="104"/>
      <c r="TYD652" s="60"/>
      <c r="TYE652" s="61"/>
      <c r="TYF652" s="104"/>
      <c r="TYG652" s="60"/>
      <c r="TYH652" s="61"/>
      <c r="TYI652" s="104"/>
      <c r="TYJ652" s="60"/>
      <c r="TYK652" s="61"/>
      <c r="TYL652" s="104"/>
      <c r="TYM652" s="60"/>
      <c r="TYN652" s="61"/>
      <c r="TYO652" s="104"/>
      <c r="TYP652" s="60"/>
      <c r="TYQ652" s="61"/>
      <c r="TYR652" s="104"/>
      <c r="TYS652" s="60"/>
      <c r="TYT652" s="61"/>
      <c r="TYU652" s="104"/>
      <c r="TYV652" s="60"/>
      <c r="TYW652" s="61"/>
      <c r="TYX652" s="104"/>
      <c r="TYY652" s="60"/>
      <c r="TYZ652" s="61"/>
      <c r="TZA652" s="104"/>
      <c r="TZB652" s="60"/>
      <c r="TZC652" s="61"/>
      <c r="TZD652" s="104"/>
      <c r="TZE652" s="60"/>
      <c r="TZF652" s="61"/>
      <c r="TZG652" s="104"/>
      <c r="TZH652" s="60"/>
      <c r="TZI652" s="61"/>
      <c r="TZJ652" s="104"/>
      <c r="TZK652" s="60"/>
      <c r="TZL652" s="61"/>
      <c r="TZM652" s="104"/>
      <c r="TZN652" s="60"/>
      <c r="TZO652" s="61"/>
      <c r="TZP652" s="104"/>
      <c r="TZQ652" s="60"/>
      <c r="TZR652" s="61"/>
      <c r="TZS652" s="104"/>
      <c r="TZT652" s="60"/>
      <c r="TZU652" s="61"/>
      <c r="TZV652" s="104"/>
      <c r="TZW652" s="60"/>
      <c r="TZX652" s="61"/>
      <c r="TZY652" s="104"/>
      <c r="TZZ652" s="60"/>
      <c r="UAA652" s="61"/>
      <c r="UAB652" s="104"/>
      <c r="UAC652" s="60"/>
      <c r="UAD652" s="61"/>
      <c r="UAE652" s="104"/>
      <c r="UAF652" s="60"/>
      <c r="UAG652" s="61"/>
      <c r="UAH652" s="104"/>
      <c r="UAI652" s="60"/>
      <c r="UAJ652" s="61"/>
      <c r="UAK652" s="104"/>
      <c r="UAL652" s="60"/>
      <c r="UAM652" s="61"/>
      <c r="UAN652" s="104"/>
      <c r="UAO652" s="60"/>
      <c r="UAP652" s="61"/>
      <c r="UAQ652" s="104"/>
      <c r="UAR652" s="60"/>
      <c r="UAS652" s="61"/>
      <c r="UAT652" s="104"/>
      <c r="UAU652" s="60"/>
      <c r="UAV652" s="61"/>
      <c r="UAW652" s="104"/>
      <c r="UAX652" s="60"/>
      <c r="UAY652" s="61"/>
      <c r="UAZ652" s="104"/>
      <c r="UBA652" s="60"/>
      <c r="UBB652" s="61"/>
      <c r="UBC652" s="104"/>
      <c r="UBD652" s="60"/>
      <c r="UBE652" s="61"/>
      <c r="UBF652" s="104"/>
      <c r="UBG652" s="60"/>
      <c r="UBH652" s="61"/>
      <c r="UBI652" s="104"/>
      <c r="UBJ652" s="60"/>
      <c r="UBK652" s="61"/>
      <c r="UBL652" s="104"/>
      <c r="UBM652" s="60"/>
      <c r="UBN652" s="61"/>
      <c r="UBO652" s="104"/>
      <c r="UBP652" s="60"/>
      <c r="UBQ652" s="61"/>
      <c r="UBR652" s="104"/>
      <c r="UBS652" s="60"/>
      <c r="UBT652" s="61"/>
      <c r="UBU652" s="104"/>
      <c r="UBV652" s="60"/>
      <c r="UBW652" s="61"/>
      <c r="UBX652" s="104"/>
      <c r="UBY652" s="60"/>
      <c r="UBZ652" s="61"/>
      <c r="UCA652" s="104"/>
      <c r="UCB652" s="60"/>
      <c r="UCC652" s="61"/>
      <c r="UCD652" s="104"/>
      <c r="UCE652" s="60"/>
      <c r="UCF652" s="61"/>
      <c r="UCG652" s="104"/>
      <c r="UCH652" s="60"/>
      <c r="UCI652" s="61"/>
      <c r="UCJ652" s="104"/>
      <c r="UCK652" s="60"/>
      <c r="UCL652" s="61"/>
      <c r="UCM652" s="104"/>
      <c r="UCN652" s="60"/>
      <c r="UCO652" s="61"/>
      <c r="UCP652" s="104"/>
      <c r="UCQ652" s="60"/>
      <c r="UCR652" s="61"/>
      <c r="UCS652" s="104"/>
      <c r="UCT652" s="60"/>
      <c r="UCU652" s="61"/>
      <c r="UCV652" s="104"/>
      <c r="UCW652" s="60"/>
      <c r="UCX652" s="61"/>
      <c r="UCY652" s="104"/>
      <c r="UCZ652" s="60"/>
      <c r="UDA652" s="61"/>
      <c r="UDB652" s="104"/>
      <c r="UDC652" s="60"/>
      <c r="UDD652" s="61"/>
      <c r="UDE652" s="104"/>
      <c r="UDF652" s="60"/>
      <c r="UDG652" s="61"/>
      <c r="UDH652" s="104"/>
      <c r="UDI652" s="60"/>
      <c r="UDJ652" s="61"/>
      <c r="UDK652" s="104"/>
      <c r="UDL652" s="60"/>
      <c r="UDM652" s="61"/>
      <c r="UDN652" s="104"/>
      <c r="UDO652" s="60"/>
      <c r="UDP652" s="61"/>
      <c r="UDQ652" s="104"/>
      <c r="UDR652" s="60"/>
      <c r="UDS652" s="61"/>
      <c r="UDT652" s="104"/>
      <c r="UDU652" s="60"/>
      <c r="UDV652" s="61"/>
      <c r="UDW652" s="104"/>
      <c r="UDX652" s="60"/>
      <c r="UDY652" s="61"/>
      <c r="UDZ652" s="104"/>
      <c r="UEA652" s="60"/>
      <c r="UEB652" s="61"/>
      <c r="UEC652" s="104"/>
      <c r="UED652" s="60"/>
      <c r="UEE652" s="61"/>
      <c r="UEF652" s="104"/>
      <c r="UEG652" s="60"/>
      <c r="UEH652" s="61"/>
      <c r="UEI652" s="104"/>
      <c r="UEJ652" s="60"/>
      <c r="UEK652" s="61"/>
      <c r="UEL652" s="104"/>
      <c r="UEM652" s="60"/>
      <c r="UEN652" s="61"/>
      <c r="UEO652" s="104"/>
      <c r="UEP652" s="60"/>
      <c r="UEQ652" s="61"/>
      <c r="UER652" s="104"/>
      <c r="UES652" s="60"/>
      <c r="UET652" s="61"/>
      <c r="UEU652" s="104"/>
      <c r="UEV652" s="60"/>
      <c r="UEW652" s="61"/>
      <c r="UEX652" s="104"/>
      <c r="UEY652" s="60"/>
      <c r="UEZ652" s="61"/>
      <c r="UFA652" s="104"/>
      <c r="UFB652" s="60"/>
      <c r="UFC652" s="61"/>
      <c r="UFD652" s="104"/>
      <c r="UFE652" s="60"/>
      <c r="UFF652" s="61"/>
      <c r="UFG652" s="104"/>
      <c r="UFH652" s="60"/>
      <c r="UFI652" s="61"/>
      <c r="UFJ652" s="104"/>
      <c r="UFK652" s="60"/>
      <c r="UFL652" s="61"/>
      <c r="UFM652" s="104"/>
      <c r="UFN652" s="60"/>
      <c r="UFO652" s="61"/>
      <c r="UFP652" s="104"/>
      <c r="UFQ652" s="60"/>
      <c r="UFR652" s="61"/>
      <c r="UFS652" s="104"/>
      <c r="UFT652" s="60"/>
      <c r="UFU652" s="61"/>
      <c r="UFV652" s="104"/>
      <c r="UFW652" s="60"/>
      <c r="UFX652" s="61"/>
      <c r="UFY652" s="104"/>
      <c r="UFZ652" s="60"/>
      <c r="UGA652" s="61"/>
      <c r="UGB652" s="104"/>
      <c r="UGC652" s="60"/>
      <c r="UGD652" s="61"/>
      <c r="UGE652" s="104"/>
      <c r="UGF652" s="60"/>
      <c r="UGG652" s="61"/>
      <c r="UGH652" s="104"/>
      <c r="UGI652" s="60"/>
      <c r="UGJ652" s="61"/>
      <c r="UGK652" s="104"/>
      <c r="UGL652" s="60"/>
      <c r="UGM652" s="61"/>
      <c r="UGN652" s="104"/>
      <c r="UGO652" s="60"/>
      <c r="UGP652" s="61"/>
      <c r="UGQ652" s="104"/>
      <c r="UGR652" s="60"/>
      <c r="UGS652" s="61"/>
      <c r="UGT652" s="104"/>
      <c r="UGU652" s="60"/>
      <c r="UGV652" s="61"/>
      <c r="UGW652" s="104"/>
      <c r="UGX652" s="60"/>
      <c r="UGY652" s="61"/>
      <c r="UGZ652" s="104"/>
      <c r="UHA652" s="60"/>
      <c r="UHB652" s="61"/>
      <c r="UHC652" s="104"/>
      <c r="UHD652" s="60"/>
      <c r="UHE652" s="61"/>
      <c r="UHF652" s="104"/>
      <c r="UHG652" s="60"/>
      <c r="UHH652" s="61"/>
      <c r="UHI652" s="104"/>
      <c r="UHJ652" s="60"/>
      <c r="UHK652" s="61"/>
      <c r="UHL652" s="104"/>
      <c r="UHM652" s="60"/>
      <c r="UHN652" s="61"/>
      <c r="UHO652" s="104"/>
      <c r="UHP652" s="60"/>
      <c r="UHQ652" s="61"/>
      <c r="UHR652" s="104"/>
      <c r="UHS652" s="60"/>
      <c r="UHT652" s="61"/>
      <c r="UHU652" s="104"/>
      <c r="UHV652" s="60"/>
      <c r="UHW652" s="61"/>
      <c r="UHX652" s="104"/>
      <c r="UHY652" s="60"/>
      <c r="UHZ652" s="61"/>
      <c r="UIA652" s="104"/>
      <c r="UIB652" s="60"/>
      <c r="UIC652" s="61"/>
      <c r="UID652" s="104"/>
      <c r="UIE652" s="60"/>
      <c r="UIF652" s="61"/>
      <c r="UIG652" s="104"/>
      <c r="UIH652" s="60"/>
      <c r="UII652" s="61"/>
      <c r="UIJ652" s="104"/>
      <c r="UIK652" s="60"/>
      <c r="UIL652" s="61"/>
      <c r="UIM652" s="104"/>
      <c r="UIN652" s="60"/>
      <c r="UIO652" s="61"/>
      <c r="UIP652" s="104"/>
      <c r="UIQ652" s="60"/>
      <c r="UIR652" s="61"/>
      <c r="UIS652" s="104"/>
      <c r="UIT652" s="60"/>
      <c r="UIU652" s="61"/>
      <c r="UIV652" s="104"/>
      <c r="UIW652" s="60"/>
      <c r="UIX652" s="61"/>
      <c r="UIY652" s="104"/>
      <c r="UIZ652" s="60"/>
      <c r="UJA652" s="61"/>
      <c r="UJB652" s="104"/>
      <c r="UJC652" s="60"/>
      <c r="UJD652" s="61"/>
      <c r="UJE652" s="104"/>
      <c r="UJF652" s="60"/>
      <c r="UJG652" s="61"/>
      <c r="UJH652" s="104"/>
      <c r="UJI652" s="60"/>
      <c r="UJJ652" s="61"/>
      <c r="UJK652" s="104"/>
      <c r="UJL652" s="60"/>
      <c r="UJM652" s="61"/>
      <c r="UJN652" s="104"/>
      <c r="UJO652" s="60"/>
      <c r="UJP652" s="61"/>
      <c r="UJQ652" s="104"/>
      <c r="UJR652" s="60"/>
      <c r="UJS652" s="61"/>
      <c r="UJT652" s="104"/>
      <c r="UJU652" s="60"/>
      <c r="UJV652" s="61"/>
      <c r="UJW652" s="104"/>
      <c r="UJX652" s="60"/>
      <c r="UJY652" s="61"/>
      <c r="UJZ652" s="104"/>
      <c r="UKA652" s="60"/>
      <c r="UKB652" s="61"/>
      <c r="UKC652" s="104"/>
      <c r="UKD652" s="60"/>
      <c r="UKE652" s="61"/>
      <c r="UKF652" s="104"/>
      <c r="UKG652" s="60"/>
      <c r="UKH652" s="61"/>
      <c r="UKI652" s="104"/>
      <c r="UKJ652" s="60"/>
      <c r="UKK652" s="61"/>
      <c r="UKL652" s="104"/>
      <c r="UKM652" s="60"/>
      <c r="UKN652" s="61"/>
      <c r="UKO652" s="104"/>
      <c r="UKP652" s="60"/>
      <c r="UKQ652" s="61"/>
      <c r="UKR652" s="104"/>
      <c r="UKS652" s="60"/>
      <c r="UKT652" s="61"/>
      <c r="UKU652" s="104"/>
      <c r="UKV652" s="60"/>
      <c r="UKW652" s="61"/>
      <c r="UKX652" s="104"/>
      <c r="UKY652" s="60"/>
      <c r="UKZ652" s="61"/>
      <c r="ULA652" s="104"/>
      <c r="ULB652" s="60"/>
      <c r="ULC652" s="61"/>
      <c r="ULD652" s="104"/>
      <c r="ULE652" s="60"/>
      <c r="ULF652" s="61"/>
      <c r="ULG652" s="104"/>
      <c r="ULH652" s="60"/>
      <c r="ULI652" s="61"/>
      <c r="ULJ652" s="104"/>
      <c r="ULK652" s="60"/>
      <c r="ULL652" s="61"/>
      <c r="ULM652" s="104"/>
      <c r="ULN652" s="60"/>
      <c r="ULO652" s="61"/>
      <c r="ULP652" s="104"/>
      <c r="ULQ652" s="60"/>
      <c r="ULR652" s="61"/>
      <c r="ULS652" s="104"/>
      <c r="ULT652" s="60"/>
      <c r="ULU652" s="61"/>
      <c r="ULV652" s="104"/>
      <c r="ULW652" s="60"/>
      <c r="ULX652" s="61"/>
      <c r="ULY652" s="104"/>
      <c r="ULZ652" s="60"/>
      <c r="UMA652" s="61"/>
      <c r="UMB652" s="104"/>
      <c r="UMC652" s="60"/>
      <c r="UMD652" s="61"/>
      <c r="UME652" s="104"/>
      <c r="UMF652" s="60"/>
      <c r="UMG652" s="61"/>
      <c r="UMH652" s="104"/>
      <c r="UMI652" s="60"/>
      <c r="UMJ652" s="61"/>
      <c r="UMK652" s="104"/>
      <c r="UML652" s="60"/>
      <c r="UMM652" s="61"/>
      <c r="UMN652" s="104"/>
      <c r="UMO652" s="60"/>
      <c r="UMP652" s="61"/>
      <c r="UMQ652" s="104"/>
      <c r="UMR652" s="60"/>
      <c r="UMS652" s="61"/>
      <c r="UMT652" s="104"/>
      <c r="UMU652" s="60"/>
      <c r="UMV652" s="61"/>
      <c r="UMW652" s="104"/>
      <c r="UMX652" s="60"/>
      <c r="UMY652" s="61"/>
      <c r="UMZ652" s="104"/>
      <c r="UNA652" s="60"/>
      <c r="UNB652" s="61"/>
      <c r="UNC652" s="104"/>
      <c r="UND652" s="60"/>
      <c r="UNE652" s="61"/>
      <c r="UNF652" s="104"/>
      <c r="UNG652" s="60"/>
      <c r="UNH652" s="61"/>
      <c r="UNI652" s="104"/>
      <c r="UNJ652" s="60"/>
      <c r="UNK652" s="61"/>
      <c r="UNL652" s="104"/>
      <c r="UNM652" s="60"/>
      <c r="UNN652" s="61"/>
      <c r="UNO652" s="104"/>
      <c r="UNP652" s="60"/>
      <c r="UNQ652" s="61"/>
      <c r="UNR652" s="104"/>
      <c r="UNS652" s="60"/>
      <c r="UNT652" s="61"/>
      <c r="UNU652" s="104"/>
      <c r="UNV652" s="60"/>
      <c r="UNW652" s="61"/>
      <c r="UNX652" s="104"/>
      <c r="UNY652" s="60"/>
      <c r="UNZ652" s="61"/>
      <c r="UOA652" s="104"/>
      <c r="UOB652" s="60"/>
      <c r="UOC652" s="61"/>
      <c r="UOD652" s="104"/>
      <c r="UOE652" s="60"/>
      <c r="UOF652" s="61"/>
      <c r="UOG652" s="104"/>
      <c r="UOH652" s="60"/>
      <c r="UOI652" s="61"/>
      <c r="UOJ652" s="104"/>
      <c r="UOK652" s="60"/>
      <c r="UOL652" s="61"/>
      <c r="UOM652" s="104"/>
      <c r="UON652" s="60"/>
      <c r="UOO652" s="61"/>
      <c r="UOP652" s="104"/>
      <c r="UOQ652" s="60"/>
      <c r="UOR652" s="61"/>
      <c r="UOS652" s="104"/>
      <c r="UOT652" s="60"/>
      <c r="UOU652" s="61"/>
      <c r="UOV652" s="104"/>
      <c r="UOW652" s="60"/>
      <c r="UOX652" s="61"/>
      <c r="UOY652" s="104"/>
      <c r="UOZ652" s="60"/>
      <c r="UPA652" s="61"/>
      <c r="UPB652" s="104"/>
      <c r="UPC652" s="60"/>
      <c r="UPD652" s="61"/>
      <c r="UPE652" s="104"/>
      <c r="UPF652" s="60"/>
      <c r="UPG652" s="61"/>
      <c r="UPH652" s="104"/>
      <c r="UPI652" s="60"/>
      <c r="UPJ652" s="61"/>
      <c r="UPK652" s="104"/>
      <c r="UPL652" s="60"/>
      <c r="UPM652" s="61"/>
      <c r="UPN652" s="104"/>
      <c r="UPO652" s="60"/>
      <c r="UPP652" s="61"/>
      <c r="UPQ652" s="104"/>
      <c r="UPR652" s="60"/>
      <c r="UPS652" s="61"/>
      <c r="UPT652" s="104"/>
      <c r="UPU652" s="60"/>
      <c r="UPV652" s="61"/>
      <c r="UPW652" s="104"/>
      <c r="UPX652" s="60"/>
      <c r="UPY652" s="61"/>
      <c r="UPZ652" s="104"/>
      <c r="UQA652" s="60"/>
      <c r="UQB652" s="61"/>
      <c r="UQC652" s="104"/>
      <c r="UQD652" s="60"/>
      <c r="UQE652" s="61"/>
      <c r="UQF652" s="104"/>
      <c r="UQG652" s="60"/>
      <c r="UQH652" s="61"/>
      <c r="UQI652" s="104"/>
      <c r="UQJ652" s="60"/>
      <c r="UQK652" s="61"/>
      <c r="UQL652" s="104"/>
      <c r="UQM652" s="60"/>
      <c r="UQN652" s="61"/>
      <c r="UQO652" s="104"/>
      <c r="UQP652" s="60"/>
      <c r="UQQ652" s="61"/>
      <c r="UQR652" s="104"/>
      <c r="UQS652" s="60"/>
      <c r="UQT652" s="61"/>
      <c r="UQU652" s="104"/>
      <c r="UQV652" s="60"/>
      <c r="UQW652" s="61"/>
      <c r="UQX652" s="104"/>
      <c r="UQY652" s="60"/>
      <c r="UQZ652" s="61"/>
      <c r="URA652" s="104"/>
      <c r="URB652" s="60"/>
      <c r="URC652" s="61"/>
      <c r="URD652" s="104"/>
      <c r="URE652" s="60"/>
      <c r="URF652" s="61"/>
      <c r="URG652" s="104"/>
      <c r="URH652" s="60"/>
      <c r="URI652" s="61"/>
      <c r="URJ652" s="104"/>
      <c r="URK652" s="60"/>
      <c r="URL652" s="61"/>
      <c r="URM652" s="104"/>
      <c r="URN652" s="60"/>
      <c r="URO652" s="61"/>
      <c r="URP652" s="104"/>
      <c r="URQ652" s="60"/>
      <c r="URR652" s="61"/>
      <c r="URS652" s="104"/>
      <c r="URT652" s="60"/>
      <c r="URU652" s="61"/>
      <c r="URV652" s="104"/>
      <c r="URW652" s="60"/>
      <c r="URX652" s="61"/>
      <c r="URY652" s="104"/>
      <c r="URZ652" s="60"/>
      <c r="USA652" s="61"/>
      <c r="USB652" s="104"/>
      <c r="USC652" s="60"/>
      <c r="USD652" s="61"/>
      <c r="USE652" s="104"/>
      <c r="USF652" s="60"/>
      <c r="USG652" s="61"/>
      <c r="USH652" s="104"/>
      <c r="USI652" s="60"/>
      <c r="USJ652" s="61"/>
      <c r="USK652" s="104"/>
      <c r="USL652" s="60"/>
      <c r="USM652" s="61"/>
      <c r="USN652" s="104"/>
      <c r="USO652" s="60"/>
      <c r="USP652" s="61"/>
      <c r="USQ652" s="104"/>
      <c r="USR652" s="60"/>
      <c r="USS652" s="61"/>
      <c r="UST652" s="104"/>
      <c r="USU652" s="60"/>
      <c r="USV652" s="61"/>
      <c r="USW652" s="104"/>
      <c r="USX652" s="60"/>
      <c r="USY652" s="61"/>
      <c r="USZ652" s="104"/>
      <c r="UTA652" s="60"/>
      <c r="UTB652" s="61"/>
      <c r="UTC652" s="104"/>
      <c r="UTD652" s="60"/>
      <c r="UTE652" s="61"/>
      <c r="UTF652" s="104"/>
      <c r="UTG652" s="60"/>
      <c r="UTH652" s="61"/>
      <c r="UTI652" s="104"/>
      <c r="UTJ652" s="60"/>
      <c r="UTK652" s="61"/>
      <c r="UTL652" s="104"/>
      <c r="UTM652" s="60"/>
      <c r="UTN652" s="61"/>
      <c r="UTO652" s="104"/>
      <c r="UTP652" s="60"/>
      <c r="UTQ652" s="61"/>
      <c r="UTR652" s="104"/>
      <c r="UTS652" s="60"/>
      <c r="UTT652" s="61"/>
      <c r="UTU652" s="104"/>
      <c r="UTV652" s="60"/>
      <c r="UTW652" s="61"/>
      <c r="UTX652" s="104"/>
      <c r="UTY652" s="60"/>
      <c r="UTZ652" s="61"/>
      <c r="UUA652" s="104"/>
      <c r="UUB652" s="60"/>
      <c r="UUC652" s="61"/>
      <c r="UUD652" s="104"/>
      <c r="UUE652" s="60"/>
      <c r="UUF652" s="61"/>
      <c r="UUG652" s="104"/>
      <c r="UUH652" s="60"/>
      <c r="UUI652" s="61"/>
      <c r="UUJ652" s="104"/>
      <c r="UUK652" s="60"/>
      <c r="UUL652" s="61"/>
      <c r="UUM652" s="104"/>
      <c r="UUN652" s="60"/>
      <c r="UUO652" s="61"/>
      <c r="UUP652" s="104"/>
      <c r="UUQ652" s="60"/>
      <c r="UUR652" s="61"/>
      <c r="UUS652" s="104"/>
      <c r="UUT652" s="60"/>
      <c r="UUU652" s="61"/>
      <c r="UUV652" s="104"/>
      <c r="UUW652" s="60"/>
      <c r="UUX652" s="61"/>
      <c r="UUY652" s="104"/>
      <c r="UUZ652" s="60"/>
      <c r="UVA652" s="61"/>
      <c r="UVB652" s="104"/>
      <c r="UVC652" s="60"/>
      <c r="UVD652" s="61"/>
      <c r="UVE652" s="104"/>
      <c r="UVF652" s="60"/>
      <c r="UVG652" s="61"/>
      <c r="UVH652" s="104"/>
      <c r="UVI652" s="60"/>
      <c r="UVJ652" s="61"/>
      <c r="UVK652" s="104"/>
      <c r="UVL652" s="60"/>
      <c r="UVM652" s="61"/>
      <c r="UVN652" s="104"/>
      <c r="UVO652" s="60"/>
      <c r="UVP652" s="61"/>
      <c r="UVQ652" s="104"/>
      <c r="UVR652" s="60"/>
      <c r="UVS652" s="61"/>
      <c r="UVT652" s="104"/>
      <c r="UVU652" s="60"/>
      <c r="UVV652" s="61"/>
      <c r="UVW652" s="104"/>
      <c r="UVX652" s="60"/>
      <c r="UVY652" s="61"/>
      <c r="UVZ652" s="104"/>
      <c r="UWA652" s="60"/>
      <c r="UWB652" s="61"/>
      <c r="UWC652" s="104"/>
      <c r="UWD652" s="60"/>
      <c r="UWE652" s="61"/>
      <c r="UWF652" s="104"/>
      <c r="UWG652" s="60"/>
      <c r="UWH652" s="61"/>
      <c r="UWI652" s="104"/>
      <c r="UWJ652" s="60"/>
      <c r="UWK652" s="61"/>
      <c r="UWL652" s="104"/>
      <c r="UWM652" s="60"/>
      <c r="UWN652" s="61"/>
      <c r="UWO652" s="104"/>
      <c r="UWP652" s="60"/>
      <c r="UWQ652" s="61"/>
      <c r="UWR652" s="104"/>
      <c r="UWS652" s="60"/>
      <c r="UWT652" s="61"/>
      <c r="UWU652" s="104"/>
      <c r="UWV652" s="60"/>
      <c r="UWW652" s="61"/>
      <c r="UWX652" s="104"/>
      <c r="UWY652" s="60"/>
      <c r="UWZ652" s="61"/>
      <c r="UXA652" s="104"/>
      <c r="UXB652" s="60"/>
      <c r="UXC652" s="61"/>
      <c r="UXD652" s="104"/>
      <c r="UXE652" s="60"/>
      <c r="UXF652" s="61"/>
      <c r="UXG652" s="104"/>
      <c r="UXH652" s="60"/>
      <c r="UXI652" s="61"/>
      <c r="UXJ652" s="104"/>
      <c r="UXK652" s="60"/>
      <c r="UXL652" s="61"/>
      <c r="UXM652" s="104"/>
      <c r="UXN652" s="60"/>
      <c r="UXO652" s="61"/>
      <c r="UXP652" s="104"/>
      <c r="UXQ652" s="60"/>
      <c r="UXR652" s="61"/>
      <c r="UXS652" s="104"/>
      <c r="UXT652" s="60"/>
      <c r="UXU652" s="61"/>
      <c r="UXV652" s="104"/>
      <c r="UXW652" s="60"/>
      <c r="UXX652" s="61"/>
      <c r="UXY652" s="104"/>
      <c r="UXZ652" s="60"/>
      <c r="UYA652" s="61"/>
      <c r="UYB652" s="104"/>
      <c r="UYC652" s="60"/>
      <c r="UYD652" s="61"/>
      <c r="UYE652" s="104"/>
      <c r="UYF652" s="60"/>
      <c r="UYG652" s="61"/>
      <c r="UYH652" s="104"/>
      <c r="UYI652" s="60"/>
      <c r="UYJ652" s="61"/>
      <c r="UYK652" s="104"/>
      <c r="UYL652" s="60"/>
      <c r="UYM652" s="61"/>
      <c r="UYN652" s="104"/>
      <c r="UYO652" s="60"/>
      <c r="UYP652" s="61"/>
      <c r="UYQ652" s="104"/>
      <c r="UYR652" s="60"/>
      <c r="UYS652" s="61"/>
      <c r="UYT652" s="104"/>
      <c r="UYU652" s="60"/>
      <c r="UYV652" s="61"/>
      <c r="UYW652" s="104"/>
      <c r="UYX652" s="60"/>
      <c r="UYY652" s="61"/>
      <c r="UYZ652" s="104"/>
      <c r="UZA652" s="60"/>
      <c r="UZB652" s="61"/>
      <c r="UZC652" s="104"/>
      <c r="UZD652" s="60"/>
      <c r="UZE652" s="61"/>
      <c r="UZF652" s="104"/>
      <c r="UZG652" s="60"/>
      <c r="UZH652" s="61"/>
      <c r="UZI652" s="104"/>
      <c r="UZJ652" s="60"/>
      <c r="UZK652" s="61"/>
      <c r="UZL652" s="104"/>
      <c r="UZM652" s="60"/>
      <c r="UZN652" s="61"/>
      <c r="UZO652" s="104"/>
      <c r="UZP652" s="60"/>
      <c r="UZQ652" s="61"/>
      <c r="UZR652" s="104"/>
      <c r="UZS652" s="60"/>
      <c r="UZT652" s="61"/>
      <c r="UZU652" s="104"/>
      <c r="UZV652" s="60"/>
      <c r="UZW652" s="61"/>
      <c r="UZX652" s="104"/>
      <c r="UZY652" s="60"/>
      <c r="UZZ652" s="61"/>
      <c r="VAA652" s="104"/>
      <c r="VAB652" s="60"/>
      <c r="VAC652" s="61"/>
      <c r="VAD652" s="104"/>
      <c r="VAE652" s="60"/>
      <c r="VAF652" s="61"/>
      <c r="VAG652" s="104"/>
      <c r="VAH652" s="60"/>
      <c r="VAI652" s="61"/>
      <c r="VAJ652" s="104"/>
      <c r="VAK652" s="60"/>
      <c r="VAL652" s="61"/>
      <c r="VAM652" s="104"/>
      <c r="VAN652" s="60"/>
      <c r="VAO652" s="61"/>
      <c r="VAP652" s="104"/>
      <c r="VAQ652" s="60"/>
      <c r="VAR652" s="61"/>
      <c r="VAS652" s="104"/>
      <c r="VAT652" s="60"/>
      <c r="VAU652" s="61"/>
      <c r="VAV652" s="104"/>
      <c r="VAW652" s="60"/>
      <c r="VAX652" s="61"/>
      <c r="VAY652" s="104"/>
      <c r="VAZ652" s="60"/>
      <c r="VBA652" s="61"/>
      <c r="VBB652" s="104"/>
      <c r="VBC652" s="60"/>
      <c r="VBD652" s="61"/>
      <c r="VBE652" s="104"/>
      <c r="VBF652" s="60"/>
      <c r="VBG652" s="61"/>
      <c r="VBH652" s="104"/>
      <c r="VBI652" s="60"/>
      <c r="VBJ652" s="61"/>
      <c r="VBK652" s="104"/>
      <c r="VBL652" s="60"/>
      <c r="VBM652" s="61"/>
      <c r="VBN652" s="104"/>
      <c r="VBO652" s="60"/>
      <c r="VBP652" s="61"/>
      <c r="VBQ652" s="104"/>
      <c r="VBR652" s="60"/>
      <c r="VBS652" s="61"/>
      <c r="VBT652" s="104"/>
      <c r="VBU652" s="60"/>
      <c r="VBV652" s="61"/>
      <c r="VBW652" s="104"/>
      <c r="VBX652" s="60"/>
      <c r="VBY652" s="61"/>
      <c r="VBZ652" s="104"/>
      <c r="VCA652" s="60"/>
      <c r="VCB652" s="61"/>
      <c r="VCC652" s="104"/>
      <c r="VCD652" s="60"/>
      <c r="VCE652" s="61"/>
      <c r="VCF652" s="104"/>
      <c r="VCG652" s="60"/>
      <c r="VCH652" s="61"/>
      <c r="VCI652" s="104"/>
      <c r="VCJ652" s="60"/>
      <c r="VCK652" s="61"/>
      <c r="VCL652" s="104"/>
      <c r="VCM652" s="60"/>
      <c r="VCN652" s="61"/>
      <c r="VCO652" s="104"/>
      <c r="VCP652" s="60"/>
      <c r="VCQ652" s="61"/>
      <c r="VCR652" s="104"/>
      <c r="VCS652" s="60"/>
      <c r="VCT652" s="61"/>
      <c r="VCU652" s="104"/>
      <c r="VCV652" s="60"/>
      <c r="VCW652" s="61"/>
      <c r="VCX652" s="104"/>
      <c r="VCY652" s="60"/>
      <c r="VCZ652" s="61"/>
      <c r="VDA652" s="104"/>
      <c r="VDB652" s="60"/>
      <c r="VDC652" s="61"/>
      <c r="VDD652" s="104"/>
      <c r="VDE652" s="60"/>
      <c r="VDF652" s="61"/>
      <c r="VDG652" s="104"/>
      <c r="VDH652" s="60"/>
      <c r="VDI652" s="61"/>
      <c r="VDJ652" s="104"/>
      <c r="VDK652" s="60"/>
      <c r="VDL652" s="61"/>
      <c r="VDM652" s="104"/>
      <c r="VDN652" s="60"/>
      <c r="VDO652" s="61"/>
      <c r="VDP652" s="104"/>
      <c r="VDQ652" s="60"/>
      <c r="VDR652" s="61"/>
      <c r="VDS652" s="104"/>
      <c r="VDT652" s="60"/>
      <c r="VDU652" s="61"/>
      <c r="VDV652" s="104"/>
      <c r="VDW652" s="60"/>
      <c r="VDX652" s="61"/>
      <c r="VDY652" s="104"/>
      <c r="VDZ652" s="60"/>
      <c r="VEA652" s="61"/>
      <c r="VEB652" s="104"/>
      <c r="VEC652" s="60"/>
      <c r="VED652" s="61"/>
      <c r="VEE652" s="104"/>
      <c r="VEF652" s="60"/>
      <c r="VEG652" s="61"/>
      <c r="VEH652" s="104"/>
      <c r="VEI652" s="60"/>
      <c r="VEJ652" s="61"/>
      <c r="VEK652" s="104"/>
      <c r="VEL652" s="60"/>
      <c r="VEM652" s="61"/>
      <c r="VEN652" s="104"/>
      <c r="VEO652" s="60"/>
      <c r="VEP652" s="61"/>
      <c r="VEQ652" s="104"/>
      <c r="VER652" s="60"/>
      <c r="VES652" s="61"/>
      <c r="VET652" s="104"/>
      <c r="VEU652" s="60"/>
      <c r="VEV652" s="61"/>
      <c r="VEW652" s="104"/>
      <c r="VEX652" s="60"/>
      <c r="VEY652" s="61"/>
      <c r="VEZ652" s="104"/>
      <c r="VFA652" s="60"/>
      <c r="VFB652" s="61"/>
      <c r="VFC652" s="104"/>
      <c r="VFD652" s="60"/>
      <c r="VFE652" s="61"/>
      <c r="VFF652" s="104"/>
      <c r="VFG652" s="60"/>
      <c r="VFH652" s="61"/>
      <c r="VFI652" s="104"/>
      <c r="VFJ652" s="60"/>
      <c r="VFK652" s="61"/>
      <c r="VFL652" s="104"/>
      <c r="VFM652" s="60"/>
      <c r="VFN652" s="61"/>
      <c r="VFO652" s="104"/>
      <c r="VFP652" s="60"/>
      <c r="VFQ652" s="61"/>
      <c r="VFR652" s="104"/>
      <c r="VFS652" s="60"/>
      <c r="VFT652" s="61"/>
      <c r="VFU652" s="104"/>
      <c r="VFV652" s="60"/>
      <c r="VFW652" s="61"/>
      <c r="VFX652" s="104"/>
      <c r="VFY652" s="60"/>
      <c r="VFZ652" s="61"/>
      <c r="VGA652" s="104"/>
      <c r="VGB652" s="60"/>
      <c r="VGC652" s="61"/>
      <c r="VGD652" s="104"/>
      <c r="VGE652" s="60"/>
      <c r="VGF652" s="61"/>
      <c r="VGG652" s="104"/>
      <c r="VGH652" s="60"/>
      <c r="VGI652" s="61"/>
      <c r="VGJ652" s="104"/>
      <c r="VGK652" s="60"/>
      <c r="VGL652" s="61"/>
      <c r="VGM652" s="104"/>
      <c r="VGN652" s="60"/>
      <c r="VGO652" s="61"/>
      <c r="VGP652" s="104"/>
      <c r="VGQ652" s="60"/>
      <c r="VGR652" s="61"/>
      <c r="VGS652" s="104"/>
      <c r="VGT652" s="60"/>
      <c r="VGU652" s="61"/>
      <c r="VGV652" s="104"/>
      <c r="VGW652" s="60"/>
      <c r="VGX652" s="61"/>
      <c r="VGY652" s="104"/>
      <c r="VGZ652" s="60"/>
      <c r="VHA652" s="61"/>
      <c r="VHB652" s="104"/>
      <c r="VHC652" s="60"/>
      <c r="VHD652" s="61"/>
      <c r="VHE652" s="104"/>
      <c r="VHF652" s="60"/>
      <c r="VHG652" s="61"/>
      <c r="VHH652" s="104"/>
      <c r="VHI652" s="60"/>
      <c r="VHJ652" s="61"/>
      <c r="VHK652" s="104"/>
      <c r="VHL652" s="60"/>
      <c r="VHM652" s="61"/>
      <c r="VHN652" s="104"/>
      <c r="VHO652" s="60"/>
      <c r="VHP652" s="61"/>
      <c r="VHQ652" s="104"/>
      <c r="VHR652" s="60"/>
      <c r="VHS652" s="61"/>
      <c r="VHT652" s="104"/>
      <c r="VHU652" s="60"/>
      <c r="VHV652" s="61"/>
      <c r="VHW652" s="104"/>
      <c r="VHX652" s="60"/>
      <c r="VHY652" s="61"/>
      <c r="VHZ652" s="104"/>
      <c r="VIA652" s="60"/>
      <c r="VIB652" s="61"/>
      <c r="VIC652" s="104"/>
      <c r="VID652" s="60"/>
      <c r="VIE652" s="61"/>
      <c r="VIF652" s="104"/>
      <c r="VIG652" s="60"/>
      <c r="VIH652" s="61"/>
      <c r="VII652" s="104"/>
      <c r="VIJ652" s="60"/>
      <c r="VIK652" s="61"/>
      <c r="VIL652" s="104"/>
      <c r="VIM652" s="60"/>
      <c r="VIN652" s="61"/>
      <c r="VIO652" s="104"/>
      <c r="VIP652" s="60"/>
      <c r="VIQ652" s="61"/>
      <c r="VIR652" s="104"/>
      <c r="VIS652" s="60"/>
      <c r="VIT652" s="61"/>
      <c r="VIU652" s="104"/>
      <c r="VIV652" s="60"/>
      <c r="VIW652" s="61"/>
      <c r="VIX652" s="104"/>
      <c r="VIY652" s="60"/>
      <c r="VIZ652" s="61"/>
      <c r="VJA652" s="104"/>
      <c r="VJB652" s="60"/>
      <c r="VJC652" s="61"/>
      <c r="VJD652" s="104"/>
      <c r="VJE652" s="60"/>
      <c r="VJF652" s="61"/>
      <c r="VJG652" s="104"/>
      <c r="VJH652" s="60"/>
      <c r="VJI652" s="61"/>
      <c r="VJJ652" s="104"/>
      <c r="VJK652" s="60"/>
      <c r="VJL652" s="61"/>
      <c r="VJM652" s="104"/>
      <c r="VJN652" s="60"/>
      <c r="VJO652" s="61"/>
      <c r="VJP652" s="104"/>
      <c r="VJQ652" s="60"/>
      <c r="VJR652" s="61"/>
      <c r="VJS652" s="104"/>
      <c r="VJT652" s="60"/>
      <c r="VJU652" s="61"/>
      <c r="VJV652" s="104"/>
      <c r="VJW652" s="60"/>
      <c r="VJX652" s="61"/>
      <c r="VJY652" s="104"/>
      <c r="VJZ652" s="60"/>
      <c r="VKA652" s="61"/>
      <c r="VKB652" s="104"/>
      <c r="VKC652" s="60"/>
      <c r="VKD652" s="61"/>
      <c r="VKE652" s="104"/>
      <c r="VKF652" s="60"/>
      <c r="VKG652" s="61"/>
      <c r="VKH652" s="104"/>
      <c r="VKI652" s="60"/>
      <c r="VKJ652" s="61"/>
      <c r="VKK652" s="104"/>
      <c r="VKL652" s="60"/>
      <c r="VKM652" s="61"/>
      <c r="VKN652" s="104"/>
      <c r="VKO652" s="60"/>
      <c r="VKP652" s="61"/>
      <c r="VKQ652" s="104"/>
      <c r="VKR652" s="60"/>
      <c r="VKS652" s="61"/>
      <c r="VKT652" s="104"/>
      <c r="VKU652" s="60"/>
      <c r="VKV652" s="61"/>
      <c r="VKW652" s="104"/>
      <c r="VKX652" s="60"/>
      <c r="VKY652" s="61"/>
      <c r="VKZ652" s="104"/>
      <c r="VLA652" s="60"/>
      <c r="VLB652" s="61"/>
      <c r="VLC652" s="104"/>
      <c r="VLD652" s="60"/>
      <c r="VLE652" s="61"/>
      <c r="VLF652" s="104"/>
      <c r="VLG652" s="60"/>
      <c r="VLH652" s="61"/>
      <c r="VLI652" s="104"/>
      <c r="VLJ652" s="60"/>
      <c r="VLK652" s="61"/>
      <c r="VLL652" s="104"/>
      <c r="VLM652" s="60"/>
      <c r="VLN652" s="61"/>
      <c r="VLO652" s="104"/>
      <c r="VLP652" s="60"/>
      <c r="VLQ652" s="61"/>
      <c r="VLR652" s="104"/>
      <c r="VLS652" s="60"/>
      <c r="VLT652" s="61"/>
      <c r="VLU652" s="104"/>
      <c r="VLV652" s="60"/>
      <c r="VLW652" s="61"/>
      <c r="VLX652" s="104"/>
      <c r="VLY652" s="60"/>
      <c r="VLZ652" s="61"/>
      <c r="VMA652" s="104"/>
      <c r="VMB652" s="60"/>
      <c r="VMC652" s="61"/>
      <c r="VMD652" s="104"/>
      <c r="VME652" s="60"/>
      <c r="VMF652" s="61"/>
      <c r="VMG652" s="104"/>
      <c r="VMH652" s="60"/>
      <c r="VMI652" s="61"/>
      <c r="VMJ652" s="104"/>
      <c r="VMK652" s="60"/>
      <c r="VML652" s="61"/>
      <c r="VMM652" s="104"/>
      <c r="VMN652" s="60"/>
      <c r="VMO652" s="61"/>
      <c r="VMP652" s="104"/>
      <c r="VMQ652" s="60"/>
      <c r="VMR652" s="61"/>
      <c r="VMS652" s="104"/>
      <c r="VMT652" s="60"/>
      <c r="VMU652" s="61"/>
      <c r="VMV652" s="104"/>
      <c r="VMW652" s="60"/>
      <c r="VMX652" s="61"/>
      <c r="VMY652" s="104"/>
      <c r="VMZ652" s="60"/>
      <c r="VNA652" s="61"/>
      <c r="VNB652" s="104"/>
      <c r="VNC652" s="60"/>
      <c r="VND652" s="61"/>
      <c r="VNE652" s="104"/>
      <c r="VNF652" s="60"/>
      <c r="VNG652" s="61"/>
      <c r="VNH652" s="104"/>
      <c r="VNI652" s="60"/>
      <c r="VNJ652" s="61"/>
      <c r="VNK652" s="104"/>
      <c r="VNL652" s="60"/>
      <c r="VNM652" s="61"/>
      <c r="VNN652" s="104"/>
      <c r="VNO652" s="60"/>
      <c r="VNP652" s="61"/>
      <c r="VNQ652" s="104"/>
      <c r="VNR652" s="60"/>
      <c r="VNS652" s="61"/>
      <c r="VNT652" s="104"/>
      <c r="VNU652" s="60"/>
      <c r="VNV652" s="61"/>
      <c r="VNW652" s="104"/>
      <c r="VNX652" s="60"/>
      <c r="VNY652" s="61"/>
      <c r="VNZ652" s="104"/>
      <c r="VOA652" s="60"/>
      <c r="VOB652" s="61"/>
      <c r="VOC652" s="104"/>
      <c r="VOD652" s="60"/>
      <c r="VOE652" s="61"/>
      <c r="VOF652" s="104"/>
      <c r="VOG652" s="60"/>
      <c r="VOH652" s="61"/>
      <c r="VOI652" s="104"/>
      <c r="VOJ652" s="60"/>
      <c r="VOK652" s="61"/>
      <c r="VOL652" s="104"/>
      <c r="VOM652" s="60"/>
      <c r="VON652" s="61"/>
      <c r="VOO652" s="104"/>
      <c r="VOP652" s="60"/>
      <c r="VOQ652" s="61"/>
      <c r="VOR652" s="104"/>
      <c r="VOS652" s="60"/>
      <c r="VOT652" s="61"/>
      <c r="VOU652" s="104"/>
      <c r="VOV652" s="60"/>
      <c r="VOW652" s="61"/>
      <c r="VOX652" s="104"/>
      <c r="VOY652" s="60"/>
      <c r="VOZ652" s="61"/>
      <c r="VPA652" s="104"/>
      <c r="VPB652" s="60"/>
      <c r="VPC652" s="61"/>
      <c r="VPD652" s="104"/>
      <c r="VPE652" s="60"/>
      <c r="VPF652" s="61"/>
      <c r="VPG652" s="104"/>
      <c r="VPH652" s="60"/>
      <c r="VPI652" s="61"/>
      <c r="VPJ652" s="104"/>
      <c r="VPK652" s="60"/>
      <c r="VPL652" s="61"/>
      <c r="VPM652" s="104"/>
      <c r="VPN652" s="60"/>
      <c r="VPO652" s="61"/>
      <c r="VPP652" s="104"/>
      <c r="VPQ652" s="60"/>
      <c r="VPR652" s="61"/>
      <c r="VPS652" s="104"/>
      <c r="VPT652" s="60"/>
      <c r="VPU652" s="61"/>
      <c r="VPV652" s="104"/>
      <c r="VPW652" s="60"/>
      <c r="VPX652" s="61"/>
      <c r="VPY652" s="104"/>
      <c r="VPZ652" s="60"/>
      <c r="VQA652" s="61"/>
      <c r="VQB652" s="104"/>
      <c r="VQC652" s="60"/>
      <c r="VQD652" s="61"/>
      <c r="VQE652" s="104"/>
      <c r="VQF652" s="60"/>
      <c r="VQG652" s="61"/>
      <c r="VQH652" s="104"/>
      <c r="VQI652" s="60"/>
      <c r="VQJ652" s="61"/>
      <c r="VQK652" s="104"/>
      <c r="VQL652" s="60"/>
      <c r="VQM652" s="61"/>
      <c r="VQN652" s="104"/>
      <c r="VQO652" s="60"/>
      <c r="VQP652" s="61"/>
      <c r="VQQ652" s="104"/>
      <c r="VQR652" s="60"/>
      <c r="VQS652" s="61"/>
      <c r="VQT652" s="104"/>
      <c r="VQU652" s="60"/>
      <c r="VQV652" s="61"/>
      <c r="VQW652" s="104"/>
      <c r="VQX652" s="60"/>
      <c r="VQY652" s="61"/>
      <c r="VQZ652" s="104"/>
      <c r="VRA652" s="60"/>
      <c r="VRB652" s="61"/>
      <c r="VRC652" s="104"/>
      <c r="VRD652" s="60"/>
      <c r="VRE652" s="61"/>
      <c r="VRF652" s="104"/>
      <c r="VRG652" s="60"/>
      <c r="VRH652" s="61"/>
      <c r="VRI652" s="104"/>
      <c r="VRJ652" s="60"/>
      <c r="VRK652" s="61"/>
      <c r="VRL652" s="104"/>
      <c r="VRM652" s="60"/>
      <c r="VRN652" s="61"/>
      <c r="VRO652" s="104"/>
      <c r="VRP652" s="60"/>
      <c r="VRQ652" s="61"/>
      <c r="VRR652" s="104"/>
      <c r="VRS652" s="60"/>
      <c r="VRT652" s="61"/>
      <c r="VRU652" s="104"/>
      <c r="VRV652" s="60"/>
      <c r="VRW652" s="61"/>
      <c r="VRX652" s="104"/>
      <c r="VRY652" s="60"/>
      <c r="VRZ652" s="61"/>
      <c r="VSA652" s="104"/>
      <c r="VSB652" s="60"/>
      <c r="VSC652" s="61"/>
      <c r="VSD652" s="104"/>
      <c r="VSE652" s="60"/>
      <c r="VSF652" s="61"/>
      <c r="VSG652" s="104"/>
      <c r="VSH652" s="60"/>
      <c r="VSI652" s="61"/>
      <c r="VSJ652" s="104"/>
      <c r="VSK652" s="60"/>
      <c r="VSL652" s="61"/>
      <c r="VSM652" s="104"/>
      <c r="VSN652" s="60"/>
      <c r="VSO652" s="61"/>
      <c r="VSP652" s="104"/>
      <c r="VSQ652" s="60"/>
      <c r="VSR652" s="61"/>
      <c r="VSS652" s="104"/>
      <c r="VST652" s="60"/>
      <c r="VSU652" s="61"/>
      <c r="VSV652" s="104"/>
      <c r="VSW652" s="60"/>
      <c r="VSX652" s="61"/>
      <c r="VSY652" s="104"/>
      <c r="VSZ652" s="60"/>
      <c r="VTA652" s="61"/>
      <c r="VTB652" s="104"/>
      <c r="VTC652" s="60"/>
      <c r="VTD652" s="61"/>
      <c r="VTE652" s="104"/>
      <c r="VTF652" s="60"/>
      <c r="VTG652" s="61"/>
      <c r="VTH652" s="104"/>
      <c r="VTI652" s="60"/>
      <c r="VTJ652" s="61"/>
      <c r="VTK652" s="104"/>
      <c r="VTL652" s="60"/>
      <c r="VTM652" s="61"/>
      <c r="VTN652" s="104"/>
      <c r="VTO652" s="60"/>
      <c r="VTP652" s="61"/>
      <c r="VTQ652" s="104"/>
      <c r="VTR652" s="60"/>
      <c r="VTS652" s="61"/>
      <c r="VTT652" s="104"/>
      <c r="VTU652" s="60"/>
      <c r="VTV652" s="61"/>
      <c r="VTW652" s="104"/>
      <c r="VTX652" s="60"/>
      <c r="VTY652" s="61"/>
      <c r="VTZ652" s="104"/>
      <c r="VUA652" s="60"/>
      <c r="VUB652" s="61"/>
      <c r="VUC652" s="104"/>
      <c r="VUD652" s="60"/>
      <c r="VUE652" s="61"/>
      <c r="VUF652" s="104"/>
      <c r="VUG652" s="60"/>
      <c r="VUH652" s="61"/>
      <c r="VUI652" s="104"/>
      <c r="VUJ652" s="60"/>
      <c r="VUK652" s="61"/>
      <c r="VUL652" s="104"/>
      <c r="VUM652" s="60"/>
      <c r="VUN652" s="61"/>
      <c r="VUO652" s="104"/>
      <c r="VUP652" s="60"/>
      <c r="VUQ652" s="61"/>
      <c r="VUR652" s="104"/>
      <c r="VUS652" s="60"/>
      <c r="VUT652" s="61"/>
      <c r="VUU652" s="104"/>
      <c r="VUV652" s="60"/>
      <c r="VUW652" s="61"/>
      <c r="VUX652" s="104"/>
      <c r="VUY652" s="60"/>
      <c r="VUZ652" s="61"/>
      <c r="VVA652" s="104"/>
      <c r="VVB652" s="60"/>
      <c r="VVC652" s="61"/>
      <c r="VVD652" s="104"/>
      <c r="VVE652" s="60"/>
      <c r="VVF652" s="61"/>
      <c r="VVG652" s="104"/>
      <c r="VVH652" s="60"/>
      <c r="VVI652" s="61"/>
      <c r="VVJ652" s="104"/>
      <c r="VVK652" s="60"/>
      <c r="VVL652" s="61"/>
      <c r="VVM652" s="104"/>
      <c r="VVN652" s="60"/>
      <c r="VVO652" s="61"/>
      <c r="VVP652" s="104"/>
      <c r="VVQ652" s="60"/>
      <c r="VVR652" s="61"/>
      <c r="VVS652" s="104"/>
      <c r="VVT652" s="60"/>
      <c r="VVU652" s="61"/>
      <c r="VVV652" s="104"/>
      <c r="VVW652" s="60"/>
      <c r="VVX652" s="61"/>
      <c r="VVY652" s="104"/>
      <c r="VVZ652" s="60"/>
      <c r="VWA652" s="61"/>
      <c r="VWB652" s="104"/>
      <c r="VWC652" s="60"/>
      <c r="VWD652" s="61"/>
      <c r="VWE652" s="104"/>
      <c r="VWF652" s="60"/>
      <c r="VWG652" s="61"/>
      <c r="VWH652" s="104"/>
      <c r="VWI652" s="60"/>
      <c r="VWJ652" s="61"/>
      <c r="VWK652" s="104"/>
      <c r="VWL652" s="60"/>
      <c r="VWM652" s="61"/>
      <c r="VWN652" s="104"/>
      <c r="VWO652" s="60"/>
      <c r="VWP652" s="61"/>
      <c r="VWQ652" s="104"/>
      <c r="VWR652" s="60"/>
      <c r="VWS652" s="61"/>
      <c r="VWT652" s="104"/>
      <c r="VWU652" s="60"/>
      <c r="VWV652" s="61"/>
      <c r="VWW652" s="104"/>
      <c r="VWX652" s="60"/>
      <c r="VWY652" s="61"/>
      <c r="VWZ652" s="104"/>
      <c r="VXA652" s="60"/>
      <c r="VXB652" s="61"/>
      <c r="VXC652" s="104"/>
      <c r="VXD652" s="60"/>
      <c r="VXE652" s="61"/>
      <c r="VXF652" s="104"/>
      <c r="VXG652" s="60"/>
      <c r="VXH652" s="61"/>
      <c r="VXI652" s="104"/>
      <c r="VXJ652" s="60"/>
      <c r="VXK652" s="61"/>
      <c r="VXL652" s="104"/>
      <c r="VXM652" s="60"/>
      <c r="VXN652" s="61"/>
      <c r="VXO652" s="104"/>
      <c r="VXP652" s="60"/>
      <c r="VXQ652" s="61"/>
      <c r="VXR652" s="104"/>
      <c r="VXS652" s="60"/>
      <c r="VXT652" s="61"/>
      <c r="VXU652" s="104"/>
      <c r="VXV652" s="60"/>
      <c r="VXW652" s="61"/>
      <c r="VXX652" s="104"/>
      <c r="VXY652" s="60"/>
      <c r="VXZ652" s="61"/>
      <c r="VYA652" s="104"/>
      <c r="VYB652" s="60"/>
      <c r="VYC652" s="61"/>
      <c r="VYD652" s="104"/>
      <c r="VYE652" s="60"/>
      <c r="VYF652" s="61"/>
      <c r="VYG652" s="104"/>
      <c r="VYH652" s="60"/>
      <c r="VYI652" s="61"/>
      <c r="VYJ652" s="104"/>
      <c r="VYK652" s="60"/>
      <c r="VYL652" s="61"/>
      <c r="VYM652" s="104"/>
      <c r="VYN652" s="60"/>
      <c r="VYO652" s="61"/>
      <c r="VYP652" s="104"/>
      <c r="VYQ652" s="60"/>
      <c r="VYR652" s="61"/>
      <c r="VYS652" s="104"/>
      <c r="VYT652" s="60"/>
      <c r="VYU652" s="61"/>
      <c r="VYV652" s="104"/>
      <c r="VYW652" s="60"/>
      <c r="VYX652" s="61"/>
      <c r="VYY652" s="104"/>
      <c r="VYZ652" s="60"/>
      <c r="VZA652" s="61"/>
      <c r="VZB652" s="104"/>
      <c r="VZC652" s="60"/>
      <c r="VZD652" s="61"/>
      <c r="VZE652" s="104"/>
      <c r="VZF652" s="60"/>
      <c r="VZG652" s="61"/>
      <c r="VZH652" s="104"/>
      <c r="VZI652" s="60"/>
      <c r="VZJ652" s="61"/>
      <c r="VZK652" s="104"/>
      <c r="VZL652" s="60"/>
      <c r="VZM652" s="61"/>
      <c r="VZN652" s="104"/>
      <c r="VZO652" s="60"/>
      <c r="VZP652" s="61"/>
      <c r="VZQ652" s="104"/>
      <c r="VZR652" s="60"/>
      <c r="VZS652" s="61"/>
      <c r="VZT652" s="104"/>
      <c r="VZU652" s="60"/>
      <c r="VZV652" s="61"/>
      <c r="VZW652" s="104"/>
      <c r="VZX652" s="60"/>
      <c r="VZY652" s="61"/>
      <c r="VZZ652" s="104"/>
      <c r="WAA652" s="60"/>
      <c r="WAB652" s="61"/>
      <c r="WAC652" s="104"/>
      <c r="WAD652" s="60"/>
      <c r="WAE652" s="61"/>
      <c r="WAF652" s="104"/>
      <c r="WAG652" s="60"/>
      <c r="WAH652" s="61"/>
      <c r="WAI652" s="104"/>
      <c r="WAJ652" s="60"/>
      <c r="WAK652" s="61"/>
      <c r="WAL652" s="104"/>
      <c r="WAM652" s="60"/>
      <c r="WAN652" s="61"/>
      <c r="WAO652" s="104"/>
      <c r="WAP652" s="60"/>
      <c r="WAQ652" s="61"/>
      <c r="WAR652" s="104"/>
      <c r="WAS652" s="60"/>
      <c r="WAT652" s="61"/>
      <c r="WAU652" s="104"/>
      <c r="WAV652" s="60"/>
      <c r="WAW652" s="61"/>
      <c r="WAX652" s="104"/>
      <c r="WAY652" s="60"/>
      <c r="WAZ652" s="61"/>
      <c r="WBA652" s="104"/>
      <c r="WBB652" s="60"/>
      <c r="WBC652" s="61"/>
      <c r="WBD652" s="104"/>
      <c r="WBE652" s="60"/>
      <c r="WBF652" s="61"/>
      <c r="WBG652" s="104"/>
      <c r="WBH652" s="60"/>
      <c r="WBI652" s="61"/>
      <c r="WBJ652" s="104"/>
      <c r="WBK652" s="60"/>
      <c r="WBL652" s="61"/>
      <c r="WBM652" s="104"/>
      <c r="WBN652" s="60"/>
      <c r="WBO652" s="61"/>
      <c r="WBP652" s="104"/>
      <c r="WBQ652" s="60"/>
      <c r="WBR652" s="61"/>
      <c r="WBS652" s="104"/>
      <c r="WBT652" s="60"/>
      <c r="WBU652" s="61"/>
      <c r="WBV652" s="104"/>
      <c r="WBW652" s="60"/>
      <c r="WBX652" s="61"/>
      <c r="WBY652" s="104"/>
      <c r="WBZ652" s="60"/>
      <c r="WCA652" s="61"/>
      <c r="WCB652" s="104"/>
      <c r="WCC652" s="60"/>
      <c r="WCD652" s="61"/>
      <c r="WCE652" s="104"/>
      <c r="WCF652" s="60"/>
      <c r="WCG652" s="61"/>
      <c r="WCH652" s="104"/>
      <c r="WCI652" s="60"/>
      <c r="WCJ652" s="61"/>
      <c r="WCK652" s="104"/>
      <c r="WCL652" s="60"/>
      <c r="WCM652" s="61"/>
      <c r="WCN652" s="104"/>
      <c r="WCO652" s="60"/>
      <c r="WCP652" s="61"/>
      <c r="WCQ652" s="104"/>
      <c r="WCR652" s="60"/>
      <c r="WCS652" s="61"/>
      <c r="WCT652" s="104"/>
      <c r="WCU652" s="60"/>
      <c r="WCV652" s="61"/>
      <c r="WCW652" s="104"/>
      <c r="WCX652" s="60"/>
      <c r="WCY652" s="61"/>
      <c r="WCZ652" s="104"/>
      <c r="WDA652" s="60"/>
      <c r="WDB652" s="61"/>
      <c r="WDC652" s="104"/>
      <c r="WDD652" s="60"/>
      <c r="WDE652" s="61"/>
      <c r="WDF652" s="104"/>
      <c r="WDG652" s="60"/>
      <c r="WDH652" s="61"/>
      <c r="WDI652" s="104"/>
      <c r="WDJ652" s="60"/>
      <c r="WDK652" s="61"/>
      <c r="WDL652" s="104"/>
      <c r="WDM652" s="60"/>
      <c r="WDN652" s="61"/>
      <c r="WDO652" s="104"/>
      <c r="WDP652" s="60"/>
      <c r="WDQ652" s="61"/>
      <c r="WDR652" s="104"/>
      <c r="WDS652" s="60"/>
      <c r="WDT652" s="61"/>
      <c r="WDU652" s="104"/>
      <c r="WDV652" s="60"/>
      <c r="WDW652" s="61"/>
      <c r="WDX652" s="104"/>
      <c r="WDY652" s="60"/>
      <c r="WDZ652" s="61"/>
      <c r="WEA652" s="104"/>
      <c r="WEB652" s="60"/>
      <c r="WEC652" s="61"/>
      <c r="WED652" s="104"/>
      <c r="WEE652" s="60"/>
      <c r="WEF652" s="61"/>
      <c r="WEG652" s="104"/>
      <c r="WEH652" s="60"/>
      <c r="WEI652" s="61"/>
      <c r="WEJ652" s="104"/>
      <c r="WEK652" s="60"/>
      <c r="WEL652" s="61"/>
      <c r="WEM652" s="104"/>
      <c r="WEN652" s="60"/>
      <c r="WEO652" s="61"/>
      <c r="WEP652" s="104"/>
      <c r="WEQ652" s="60"/>
      <c r="WER652" s="61"/>
      <c r="WES652" s="104"/>
      <c r="WET652" s="60"/>
      <c r="WEU652" s="61"/>
      <c r="WEV652" s="104"/>
      <c r="WEW652" s="60"/>
      <c r="WEX652" s="61"/>
      <c r="WEY652" s="104"/>
      <c r="WEZ652" s="60"/>
      <c r="WFA652" s="61"/>
      <c r="WFB652" s="104"/>
      <c r="WFC652" s="60"/>
      <c r="WFD652" s="61"/>
      <c r="WFE652" s="104"/>
      <c r="WFF652" s="60"/>
      <c r="WFG652" s="61"/>
      <c r="WFH652" s="104"/>
      <c r="WFI652" s="60"/>
      <c r="WFJ652" s="61"/>
      <c r="WFK652" s="104"/>
      <c r="WFL652" s="60"/>
      <c r="WFM652" s="61"/>
      <c r="WFN652" s="104"/>
      <c r="WFO652" s="60"/>
      <c r="WFP652" s="61"/>
      <c r="WFQ652" s="104"/>
      <c r="WFR652" s="60"/>
      <c r="WFS652" s="61"/>
      <c r="WFT652" s="104"/>
      <c r="WFU652" s="60"/>
      <c r="WFV652" s="61"/>
      <c r="WFW652" s="104"/>
      <c r="WFX652" s="60"/>
      <c r="WFY652" s="61"/>
      <c r="WFZ652" s="104"/>
      <c r="WGA652" s="60"/>
      <c r="WGB652" s="61"/>
      <c r="WGC652" s="104"/>
      <c r="WGD652" s="60"/>
      <c r="WGE652" s="61"/>
      <c r="WGF652" s="104"/>
      <c r="WGG652" s="60"/>
      <c r="WGH652" s="61"/>
      <c r="WGI652" s="104"/>
      <c r="WGJ652" s="60"/>
      <c r="WGK652" s="61"/>
      <c r="WGL652" s="104"/>
      <c r="WGM652" s="60"/>
      <c r="WGN652" s="61"/>
      <c r="WGO652" s="104"/>
      <c r="WGP652" s="60"/>
      <c r="WGQ652" s="61"/>
      <c r="WGR652" s="104"/>
      <c r="WGS652" s="60"/>
      <c r="WGT652" s="61"/>
      <c r="WGU652" s="104"/>
      <c r="WGV652" s="60"/>
      <c r="WGW652" s="61"/>
      <c r="WGX652" s="104"/>
      <c r="WGY652" s="60"/>
      <c r="WGZ652" s="61"/>
      <c r="WHA652" s="104"/>
      <c r="WHB652" s="60"/>
      <c r="WHC652" s="61"/>
      <c r="WHD652" s="104"/>
      <c r="WHE652" s="60"/>
      <c r="WHF652" s="61"/>
      <c r="WHG652" s="104"/>
      <c r="WHH652" s="60"/>
      <c r="WHI652" s="61"/>
      <c r="WHJ652" s="104"/>
      <c r="WHK652" s="60"/>
      <c r="WHL652" s="61"/>
      <c r="WHM652" s="104"/>
      <c r="WHN652" s="60"/>
      <c r="WHO652" s="61"/>
      <c r="WHP652" s="104"/>
      <c r="WHQ652" s="60"/>
      <c r="WHR652" s="61"/>
      <c r="WHS652" s="104"/>
      <c r="WHT652" s="60"/>
      <c r="WHU652" s="61"/>
      <c r="WHV652" s="104"/>
      <c r="WHW652" s="60"/>
      <c r="WHX652" s="61"/>
      <c r="WHY652" s="104"/>
      <c r="WHZ652" s="60"/>
      <c r="WIA652" s="61"/>
      <c r="WIB652" s="104"/>
      <c r="WIC652" s="60"/>
      <c r="WID652" s="61"/>
      <c r="WIE652" s="104"/>
      <c r="WIF652" s="60"/>
      <c r="WIG652" s="61"/>
      <c r="WIH652" s="104"/>
      <c r="WII652" s="60"/>
      <c r="WIJ652" s="61"/>
      <c r="WIK652" s="104"/>
      <c r="WIL652" s="60"/>
      <c r="WIM652" s="61"/>
      <c r="WIN652" s="104"/>
      <c r="WIO652" s="60"/>
      <c r="WIP652" s="61"/>
      <c r="WIQ652" s="104"/>
      <c r="WIR652" s="60"/>
      <c r="WIS652" s="61"/>
      <c r="WIT652" s="104"/>
      <c r="WIU652" s="60"/>
      <c r="WIV652" s="61"/>
      <c r="WIW652" s="104"/>
      <c r="WIX652" s="60"/>
      <c r="WIY652" s="61"/>
      <c r="WIZ652" s="104"/>
      <c r="WJA652" s="60"/>
      <c r="WJB652" s="61"/>
      <c r="WJC652" s="104"/>
      <c r="WJD652" s="60"/>
      <c r="WJE652" s="61"/>
      <c r="WJF652" s="104"/>
      <c r="WJG652" s="60"/>
      <c r="WJH652" s="61"/>
      <c r="WJI652" s="104"/>
      <c r="WJJ652" s="60"/>
      <c r="WJK652" s="61"/>
      <c r="WJL652" s="104"/>
      <c r="WJM652" s="60"/>
      <c r="WJN652" s="61"/>
      <c r="WJO652" s="104"/>
      <c r="WJP652" s="60"/>
      <c r="WJQ652" s="61"/>
      <c r="WJR652" s="104"/>
      <c r="WJS652" s="60"/>
      <c r="WJT652" s="61"/>
      <c r="WJU652" s="104"/>
      <c r="WJV652" s="60"/>
      <c r="WJW652" s="61"/>
      <c r="WJX652" s="104"/>
      <c r="WJY652" s="60"/>
      <c r="WJZ652" s="61"/>
      <c r="WKA652" s="104"/>
      <c r="WKB652" s="60"/>
      <c r="WKC652" s="61"/>
      <c r="WKD652" s="104"/>
      <c r="WKE652" s="60"/>
      <c r="WKF652" s="61"/>
      <c r="WKG652" s="104"/>
      <c r="WKH652" s="60"/>
      <c r="WKI652" s="61"/>
      <c r="WKJ652" s="104"/>
      <c r="WKK652" s="60"/>
      <c r="WKL652" s="61"/>
      <c r="WKM652" s="104"/>
      <c r="WKN652" s="60"/>
      <c r="WKO652" s="61"/>
      <c r="WKP652" s="104"/>
      <c r="WKQ652" s="60"/>
      <c r="WKR652" s="61"/>
      <c r="WKS652" s="104"/>
      <c r="WKT652" s="60"/>
      <c r="WKU652" s="61"/>
      <c r="WKV652" s="104"/>
      <c r="WKW652" s="60"/>
      <c r="WKX652" s="61"/>
      <c r="WKY652" s="104"/>
      <c r="WKZ652" s="60"/>
      <c r="WLA652" s="61"/>
      <c r="WLB652" s="104"/>
      <c r="WLC652" s="60"/>
      <c r="WLD652" s="61"/>
      <c r="WLE652" s="104"/>
      <c r="WLF652" s="60"/>
      <c r="WLG652" s="61"/>
      <c r="WLH652" s="104"/>
      <c r="WLI652" s="60"/>
      <c r="WLJ652" s="61"/>
      <c r="WLK652" s="104"/>
      <c r="WLL652" s="60"/>
      <c r="WLM652" s="61"/>
      <c r="WLN652" s="104"/>
      <c r="WLO652" s="60"/>
      <c r="WLP652" s="61"/>
      <c r="WLQ652" s="104"/>
      <c r="WLR652" s="60"/>
      <c r="WLS652" s="61"/>
      <c r="WLT652" s="104"/>
      <c r="WLU652" s="60"/>
      <c r="WLV652" s="61"/>
      <c r="WLW652" s="104"/>
      <c r="WLX652" s="60"/>
      <c r="WLY652" s="61"/>
      <c r="WLZ652" s="104"/>
      <c r="WMA652" s="60"/>
      <c r="WMB652" s="61"/>
      <c r="WMC652" s="104"/>
      <c r="WMD652" s="60"/>
      <c r="WME652" s="61"/>
      <c r="WMF652" s="104"/>
      <c r="WMG652" s="60"/>
      <c r="WMH652" s="61"/>
      <c r="WMI652" s="104"/>
      <c r="WMJ652" s="60"/>
      <c r="WMK652" s="61"/>
      <c r="WML652" s="104"/>
      <c r="WMM652" s="60"/>
      <c r="WMN652" s="61"/>
      <c r="WMO652" s="104"/>
      <c r="WMP652" s="60"/>
      <c r="WMQ652" s="61"/>
      <c r="WMR652" s="104"/>
      <c r="WMS652" s="60"/>
      <c r="WMT652" s="61"/>
      <c r="WMU652" s="104"/>
      <c r="WMV652" s="60"/>
      <c r="WMW652" s="61"/>
      <c r="WMX652" s="104"/>
      <c r="WMY652" s="60"/>
      <c r="WMZ652" s="61"/>
      <c r="WNA652" s="104"/>
      <c r="WNB652" s="60"/>
      <c r="WNC652" s="61"/>
      <c r="WND652" s="104"/>
      <c r="WNE652" s="60"/>
      <c r="WNF652" s="61"/>
      <c r="WNG652" s="104"/>
      <c r="WNH652" s="60"/>
      <c r="WNI652" s="61"/>
      <c r="WNJ652" s="104"/>
      <c r="WNK652" s="60"/>
      <c r="WNL652" s="61"/>
      <c r="WNM652" s="104"/>
      <c r="WNN652" s="60"/>
      <c r="WNO652" s="61"/>
      <c r="WNP652" s="104"/>
      <c r="WNQ652" s="60"/>
      <c r="WNR652" s="61"/>
      <c r="WNS652" s="104"/>
      <c r="WNT652" s="60"/>
      <c r="WNU652" s="61"/>
      <c r="WNV652" s="104"/>
      <c r="WNW652" s="60"/>
      <c r="WNX652" s="61"/>
      <c r="WNY652" s="104"/>
      <c r="WNZ652" s="60"/>
      <c r="WOA652" s="61"/>
      <c r="WOB652" s="104"/>
      <c r="WOC652" s="60"/>
      <c r="WOD652" s="61"/>
      <c r="WOE652" s="104"/>
      <c r="WOF652" s="60"/>
      <c r="WOG652" s="61"/>
      <c r="WOH652" s="104"/>
      <c r="WOI652" s="60"/>
      <c r="WOJ652" s="61"/>
      <c r="WOK652" s="104"/>
      <c r="WOL652" s="60"/>
      <c r="WOM652" s="61"/>
      <c r="WON652" s="104"/>
      <c r="WOO652" s="60"/>
      <c r="WOP652" s="61"/>
      <c r="WOQ652" s="104"/>
      <c r="WOR652" s="60"/>
      <c r="WOS652" s="61"/>
      <c r="WOT652" s="104"/>
      <c r="WOU652" s="60"/>
      <c r="WOV652" s="61"/>
      <c r="WOW652" s="104"/>
      <c r="WOX652" s="60"/>
      <c r="WOY652" s="61"/>
      <c r="WOZ652" s="104"/>
      <c r="WPA652" s="60"/>
      <c r="WPB652" s="61"/>
      <c r="WPC652" s="104"/>
      <c r="WPD652" s="60"/>
      <c r="WPE652" s="61"/>
      <c r="WPF652" s="104"/>
      <c r="WPG652" s="60"/>
      <c r="WPH652" s="61"/>
      <c r="WPI652" s="104"/>
      <c r="WPJ652" s="60"/>
      <c r="WPK652" s="61"/>
      <c r="WPL652" s="104"/>
      <c r="WPM652" s="60"/>
      <c r="WPN652" s="61"/>
      <c r="WPO652" s="104"/>
      <c r="WPP652" s="60"/>
      <c r="WPQ652" s="61"/>
      <c r="WPR652" s="104"/>
      <c r="WPS652" s="60"/>
      <c r="WPT652" s="61"/>
      <c r="WPU652" s="104"/>
      <c r="WPV652" s="60"/>
      <c r="WPW652" s="61"/>
      <c r="WPX652" s="104"/>
      <c r="WPY652" s="60"/>
      <c r="WPZ652" s="61"/>
      <c r="WQA652" s="104"/>
      <c r="WQB652" s="60"/>
      <c r="WQC652" s="61"/>
      <c r="WQD652" s="104"/>
      <c r="WQE652" s="60"/>
      <c r="WQF652" s="61"/>
      <c r="WQG652" s="104"/>
      <c r="WQH652" s="60"/>
      <c r="WQI652" s="61"/>
      <c r="WQJ652" s="104"/>
      <c r="WQK652" s="60"/>
      <c r="WQL652" s="61"/>
      <c r="WQM652" s="104"/>
      <c r="WQN652" s="60"/>
      <c r="WQO652" s="61"/>
      <c r="WQP652" s="104"/>
      <c r="WQQ652" s="60"/>
      <c r="WQR652" s="61"/>
      <c r="WQS652" s="104"/>
      <c r="WQT652" s="60"/>
      <c r="WQU652" s="61"/>
      <c r="WQV652" s="104"/>
      <c r="WQW652" s="60"/>
      <c r="WQX652" s="61"/>
      <c r="WQY652" s="104"/>
      <c r="WQZ652" s="60"/>
      <c r="WRA652" s="61"/>
      <c r="WRB652" s="104"/>
      <c r="WRC652" s="60"/>
      <c r="WRD652" s="61"/>
      <c r="WRE652" s="104"/>
      <c r="WRF652" s="60"/>
      <c r="WRG652" s="61"/>
      <c r="WRH652" s="104"/>
      <c r="WRI652" s="60"/>
      <c r="WRJ652" s="61"/>
      <c r="WRK652" s="104"/>
      <c r="WRL652" s="60"/>
      <c r="WRM652" s="61"/>
      <c r="WRN652" s="104"/>
      <c r="WRO652" s="60"/>
      <c r="WRP652" s="61"/>
      <c r="WRQ652" s="104"/>
      <c r="WRR652" s="60"/>
      <c r="WRS652" s="61"/>
      <c r="WRT652" s="104"/>
      <c r="WRU652" s="60"/>
      <c r="WRV652" s="61"/>
      <c r="WRW652" s="104"/>
      <c r="WRX652" s="60"/>
      <c r="WRY652" s="61"/>
      <c r="WRZ652" s="104"/>
      <c r="WSA652" s="60"/>
      <c r="WSB652" s="61"/>
      <c r="WSC652" s="104"/>
      <c r="WSD652" s="60"/>
      <c r="WSE652" s="61"/>
      <c r="WSF652" s="104"/>
      <c r="WSG652" s="60"/>
      <c r="WSH652" s="61"/>
      <c r="WSI652" s="104"/>
      <c r="WSJ652" s="60"/>
      <c r="WSK652" s="61"/>
      <c r="WSL652" s="104"/>
      <c r="WSM652" s="60"/>
      <c r="WSN652" s="61"/>
      <c r="WSO652" s="104"/>
      <c r="WSP652" s="60"/>
      <c r="WSQ652" s="61"/>
      <c r="WSR652" s="104"/>
      <c r="WSS652" s="60"/>
      <c r="WST652" s="61"/>
      <c r="WSU652" s="104"/>
      <c r="WSV652" s="60"/>
      <c r="WSW652" s="61"/>
      <c r="WSX652" s="104"/>
      <c r="WSY652" s="60"/>
      <c r="WSZ652" s="61"/>
      <c r="WTA652" s="104"/>
      <c r="WTB652" s="60"/>
      <c r="WTC652" s="61"/>
      <c r="WTD652" s="104"/>
      <c r="WTE652" s="60"/>
      <c r="WTF652" s="61"/>
      <c r="WTG652" s="104"/>
      <c r="WTH652" s="60"/>
      <c r="WTI652" s="61"/>
      <c r="WTJ652" s="104"/>
      <c r="WTK652" s="60"/>
      <c r="WTL652" s="61"/>
      <c r="WTM652" s="104"/>
      <c r="WTN652" s="60"/>
      <c r="WTO652" s="61"/>
      <c r="WTP652" s="104"/>
      <c r="WTQ652" s="60"/>
      <c r="WTR652" s="61"/>
      <c r="WTS652" s="104"/>
      <c r="WTT652" s="60"/>
      <c r="WTU652" s="61"/>
      <c r="WTV652" s="104"/>
      <c r="WTW652" s="60"/>
      <c r="WTX652" s="61"/>
      <c r="WTY652" s="104"/>
      <c r="WTZ652" s="60"/>
      <c r="WUA652" s="61"/>
      <c r="WUB652" s="104"/>
      <c r="WUC652" s="60"/>
      <c r="WUD652" s="61"/>
      <c r="WUE652" s="104"/>
      <c r="WUF652" s="60"/>
      <c r="WUG652" s="61"/>
      <c r="WUH652" s="104"/>
      <c r="WUI652" s="60"/>
      <c r="WUJ652" s="61"/>
      <c r="WUK652" s="104"/>
      <c r="WUL652" s="60"/>
      <c r="WUM652" s="61"/>
      <c r="WUN652" s="104"/>
      <c r="WUO652" s="60"/>
      <c r="WUP652" s="61"/>
      <c r="WUQ652" s="104"/>
      <c r="WUR652" s="60"/>
      <c r="WUS652" s="61"/>
      <c r="WUT652" s="104"/>
      <c r="WUU652" s="60"/>
      <c r="WUV652" s="61"/>
      <c r="WUW652" s="104"/>
      <c r="WUX652" s="60"/>
      <c r="WUY652" s="61"/>
      <c r="WUZ652" s="104"/>
      <c r="WVA652" s="60"/>
      <c r="WVB652" s="61"/>
      <c r="WVC652" s="104"/>
      <c r="WVD652" s="60"/>
      <c r="WVE652" s="61"/>
      <c r="WVF652" s="104"/>
      <c r="WVG652" s="60"/>
      <c r="WVH652" s="61"/>
      <c r="WVI652" s="104"/>
      <c r="WVJ652" s="60"/>
      <c r="WVK652" s="61"/>
      <c r="WVL652" s="104"/>
      <c r="WVM652" s="60"/>
      <c r="WVN652" s="61"/>
      <c r="WVO652" s="104"/>
      <c r="WVP652" s="60"/>
      <c r="WVQ652" s="61"/>
      <c r="WVR652" s="104"/>
      <c r="WVS652" s="60"/>
      <c r="WVT652" s="61"/>
      <c r="WVU652" s="104"/>
      <c r="WVV652" s="60"/>
      <c r="WVW652" s="61"/>
      <c r="WVX652" s="104"/>
      <c r="WVY652" s="60"/>
      <c r="WVZ652" s="61"/>
      <c r="WWA652" s="104"/>
      <c r="WWB652" s="60"/>
      <c r="WWC652" s="61"/>
      <c r="WWD652" s="104"/>
      <c r="WWE652" s="60"/>
      <c r="WWF652" s="61"/>
      <c r="WWG652" s="104"/>
      <c r="WWH652" s="60"/>
      <c r="WWI652" s="61"/>
      <c r="WWJ652" s="104"/>
      <c r="WWK652" s="60"/>
      <c r="WWL652" s="61"/>
      <c r="WWM652" s="104"/>
      <c r="WWN652" s="60"/>
      <c r="WWO652" s="61"/>
      <c r="WWP652" s="104"/>
      <c r="WWQ652" s="60"/>
      <c r="WWR652" s="61"/>
      <c r="WWS652" s="104"/>
      <c r="WWT652" s="60"/>
      <c r="WWU652" s="61"/>
      <c r="WWV652" s="104"/>
      <c r="WWW652" s="60"/>
      <c r="WWX652" s="61"/>
      <c r="WWY652" s="104"/>
      <c r="WWZ652" s="60"/>
      <c r="WXA652" s="61"/>
      <c r="WXB652" s="104"/>
      <c r="WXC652" s="60"/>
      <c r="WXD652" s="61"/>
      <c r="WXE652" s="104"/>
      <c r="WXF652" s="60"/>
      <c r="WXG652" s="61"/>
      <c r="WXH652" s="104"/>
      <c r="WXI652" s="60"/>
      <c r="WXJ652" s="61"/>
      <c r="WXK652" s="104"/>
      <c r="WXL652" s="60"/>
      <c r="WXM652" s="61"/>
      <c r="WXN652" s="104"/>
      <c r="WXO652" s="60"/>
      <c r="WXP652" s="61"/>
      <c r="WXQ652" s="104"/>
      <c r="WXR652" s="60"/>
      <c r="WXS652" s="61"/>
      <c r="WXT652" s="104"/>
      <c r="WXU652" s="60"/>
      <c r="WXV652" s="61"/>
      <c r="WXW652" s="104"/>
      <c r="WXX652" s="60"/>
      <c r="WXY652" s="61"/>
      <c r="WXZ652" s="104"/>
      <c r="WYA652" s="60"/>
      <c r="WYB652" s="61"/>
      <c r="WYC652" s="104"/>
      <c r="WYD652" s="60"/>
      <c r="WYE652" s="61"/>
      <c r="WYF652" s="104"/>
      <c r="WYG652" s="60"/>
      <c r="WYH652" s="61"/>
      <c r="WYI652" s="104"/>
      <c r="WYJ652" s="60"/>
      <c r="WYK652" s="61"/>
      <c r="WYL652" s="104"/>
      <c r="WYM652" s="60"/>
      <c r="WYN652" s="61"/>
      <c r="WYO652" s="104"/>
      <c r="WYP652" s="60"/>
      <c r="WYQ652" s="61"/>
      <c r="WYR652" s="104"/>
      <c r="WYS652" s="60"/>
      <c r="WYT652" s="61"/>
      <c r="WYU652" s="104"/>
      <c r="WYV652" s="60"/>
      <c r="WYW652" s="61"/>
      <c r="WYX652" s="104"/>
      <c r="WYY652" s="60"/>
      <c r="WYZ652" s="61"/>
      <c r="WZA652" s="104"/>
      <c r="WZB652" s="60"/>
      <c r="WZC652" s="61"/>
      <c r="WZD652" s="104"/>
      <c r="WZE652" s="60"/>
      <c r="WZF652" s="61"/>
      <c r="WZG652" s="104"/>
      <c r="WZH652" s="60"/>
      <c r="WZI652" s="61"/>
      <c r="WZJ652" s="104"/>
      <c r="WZK652" s="60"/>
      <c r="WZL652" s="61"/>
      <c r="WZM652" s="104"/>
      <c r="WZN652" s="60"/>
      <c r="WZO652" s="61"/>
      <c r="WZP652" s="104"/>
      <c r="WZQ652" s="60"/>
      <c r="WZR652" s="61"/>
      <c r="WZS652" s="104"/>
      <c r="WZT652" s="60"/>
      <c r="WZU652" s="61"/>
      <c r="WZV652" s="104"/>
      <c r="WZW652" s="60"/>
      <c r="WZX652" s="61"/>
      <c r="WZY652" s="104"/>
      <c r="WZZ652" s="60"/>
      <c r="XAA652" s="61"/>
      <c r="XAB652" s="104"/>
      <c r="XAC652" s="60"/>
      <c r="XAD652" s="61"/>
      <c r="XAE652" s="104"/>
      <c r="XAF652" s="60"/>
      <c r="XAG652" s="61"/>
      <c r="XAH652" s="104"/>
      <c r="XAI652" s="60"/>
      <c r="XAJ652" s="61"/>
      <c r="XAK652" s="104"/>
      <c r="XAL652" s="60"/>
      <c r="XAM652" s="61"/>
      <c r="XAN652" s="104"/>
      <c r="XAO652" s="60"/>
      <c r="XAP652" s="61"/>
      <c r="XAQ652" s="104"/>
      <c r="XAR652" s="60"/>
      <c r="XAS652" s="61"/>
      <c r="XAT652" s="104"/>
      <c r="XAU652" s="60"/>
      <c r="XAV652" s="61"/>
      <c r="XAW652" s="104"/>
      <c r="XAX652" s="60"/>
      <c r="XAY652" s="61"/>
      <c r="XAZ652" s="104"/>
      <c r="XBA652" s="60"/>
      <c r="XBB652" s="61"/>
      <c r="XBC652" s="104"/>
      <c r="XBD652" s="60"/>
      <c r="XBE652" s="61"/>
      <c r="XBF652" s="104"/>
      <c r="XBG652" s="60"/>
      <c r="XBH652" s="61"/>
      <c r="XBI652" s="104"/>
      <c r="XBJ652" s="60"/>
      <c r="XBK652" s="61"/>
      <c r="XBL652" s="104"/>
      <c r="XBM652" s="60"/>
      <c r="XBN652" s="61"/>
      <c r="XBO652" s="104"/>
      <c r="XBP652" s="60"/>
      <c r="XBQ652" s="61"/>
      <c r="XBR652" s="104"/>
      <c r="XBS652" s="60"/>
      <c r="XBT652" s="61"/>
      <c r="XBU652" s="104"/>
      <c r="XBV652" s="60"/>
      <c r="XBW652" s="61"/>
      <c r="XBX652" s="104"/>
      <c r="XBY652" s="60"/>
      <c r="XBZ652" s="61"/>
      <c r="XCA652" s="104"/>
      <c r="XCB652" s="60"/>
      <c r="XCC652" s="61"/>
      <c r="XCD652" s="104"/>
      <c r="XCE652" s="60"/>
      <c r="XCF652" s="61"/>
      <c r="XCG652" s="104"/>
      <c r="XCH652" s="60"/>
      <c r="XCI652" s="61"/>
      <c r="XCJ652" s="104"/>
      <c r="XCK652" s="60"/>
      <c r="XCL652" s="61"/>
      <c r="XCM652" s="104"/>
      <c r="XCN652" s="60"/>
      <c r="XCO652" s="61"/>
      <c r="XCP652" s="104"/>
      <c r="XCQ652" s="60"/>
      <c r="XCR652" s="61"/>
      <c r="XCS652" s="104"/>
      <c r="XCT652" s="60"/>
      <c r="XCU652" s="61"/>
      <c r="XCV652" s="104"/>
      <c r="XCW652" s="60"/>
      <c r="XCX652" s="61"/>
      <c r="XCY652" s="104"/>
      <c r="XCZ652" s="60"/>
      <c r="XDA652" s="61"/>
      <c r="XDB652" s="104"/>
      <c r="XDC652" s="60"/>
      <c r="XDD652" s="61"/>
      <c r="XDE652" s="104"/>
      <c r="XDF652" s="60"/>
      <c r="XDG652" s="61"/>
      <c r="XDH652" s="104"/>
      <c r="XDI652" s="60"/>
      <c r="XDJ652" s="61"/>
      <c r="XDK652" s="104"/>
      <c r="XDL652" s="60"/>
      <c r="XDM652" s="61"/>
      <c r="XDN652" s="104"/>
      <c r="XDO652" s="60"/>
      <c r="XDP652" s="61"/>
      <c r="XDQ652" s="104"/>
      <c r="XDR652" s="60"/>
      <c r="XDS652" s="61"/>
      <c r="XDT652" s="104"/>
      <c r="XDU652" s="60"/>
      <c r="XDV652" s="61"/>
      <c r="XDW652" s="104"/>
      <c r="XDX652" s="60"/>
      <c r="XDY652" s="61"/>
      <c r="XDZ652" s="104"/>
      <c r="XEA652" s="60"/>
      <c r="XEB652" s="61"/>
      <c r="XEC652" s="104"/>
      <c r="XED652" s="60"/>
      <c r="XEE652" s="61"/>
      <c r="XEF652" s="104"/>
      <c r="XEG652" s="60"/>
      <c r="XEH652" s="61"/>
      <c r="XEI652" s="104"/>
      <c r="XEJ652" s="60"/>
      <c r="XEK652" s="61"/>
      <c r="XEL652" s="104"/>
      <c r="XEM652" s="60"/>
      <c r="XEN652" s="61"/>
      <c r="XEO652" s="104"/>
      <c r="XEP652" s="60"/>
      <c r="XEQ652" s="61"/>
      <c r="XER652" s="104"/>
      <c r="XES652" s="60"/>
      <c r="XET652" s="61"/>
      <c r="XEU652" s="104"/>
      <c r="XEV652" s="60"/>
      <c r="XEW652" s="61"/>
      <c r="XEX652" s="104"/>
      <c r="XEY652" s="60"/>
      <c r="XEZ652" s="61"/>
      <c r="XFA652" s="104"/>
      <c r="XFB652" s="60"/>
      <c r="XFC652" s="61"/>
      <c r="XFD652" s="104"/>
    </row>
    <row r="653" spans="1:16384" s="260" customFormat="1" ht="18" customHeight="1">
      <c r="A653" s="121"/>
      <c r="B653" s="107"/>
      <c r="C653" s="108"/>
      <c r="D653" s="105"/>
      <c r="E653" s="43" t="s">
        <v>329</v>
      </c>
      <c r="F653" s="44" t="s">
        <v>347</v>
      </c>
      <c r="G653" s="272">
        <v>1</v>
      </c>
      <c r="H653" s="70">
        <v>30</v>
      </c>
      <c r="I653" s="79">
        <v>0</v>
      </c>
      <c r="J653" s="106">
        <v>40</v>
      </c>
      <c r="K653" s="87">
        <f t="shared" ref="K653:K671" si="47">IF(OR(LEFT(E653,2)="ĐA",LEFT(E653,2)="DA",LEFT(E653,5)="Đồ án",LEFT(E653,5)="Đồán ",LEFT(E653,9)="Sinh hoạt",LEFT(E653,9)="sinh hoạt",LEFT(E653,6)="Cố vấn",LEFT(E653,6)="cố vấn",LEFT(E653,4)="cvht",LEFT(E653,4)="CVHT",LEFT(E653,4)="shcn",LEFT(E653,4)="SHCN"),0,(IF(AND(H653&gt;0,J653&gt;0),IF(J653&gt;60,1.3,IF(J653&gt;35,1.2,1)),0)))</f>
        <v>1.2</v>
      </c>
      <c r="L653" s="87">
        <f t="shared" ref="L653:L671" si="48">IF(OR(LEFT(E653,2)="ĐA",LEFT(E653,2)="DA",LEFT(E653,5)="Đồ án",LEFT(E653,5)="Đồán "),0,IF(AND(J653&gt;0,I653&gt;0),IF(AND(OR(LEFT(E653,4)="GDQP",LEFT(E653,4)="gdqp",LEFT(E653,19)="Giáo dục quốc phòng"),J653&gt;50),1.3,IF(J653&gt;35,1.2,IF(J653&gt;29,1.1,1))),0))</f>
        <v>0</v>
      </c>
      <c r="M653" s="46">
        <f t="shared" ref="M653:M671" si="49">ROUND(IF(OR(LEFT(E653,2)="ĐA",LEFT(E653,2)="DA",LEFT(E653,5)="Đồ án",LEFT(E653,5)="Đồán "),J653*0.5,(IF(H653&gt;0,H653*K653,"0")+IF(I653&gt;0,(I653*0.75)*L653,"0"))),1)</f>
        <v>36</v>
      </c>
      <c r="N653" s="377"/>
      <c r="O653" s="364"/>
      <c r="P653" s="362"/>
      <c r="Q653" s="364"/>
      <c r="R653" s="362"/>
      <c r="S653" s="368"/>
      <c r="T653" s="345"/>
      <c r="U653" s="368"/>
      <c r="V653" s="345"/>
      <c r="W653" s="262"/>
      <c r="X653" s="345"/>
      <c r="Y653" s="345"/>
      <c r="Z653" s="345"/>
      <c r="AA653" s="345"/>
      <c r="AB653" s="345"/>
      <c r="AC653" s="345"/>
      <c r="AD653" s="83"/>
    </row>
    <row r="654" spans="1:16384" s="260" customFormat="1" ht="18" customHeight="1">
      <c r="A654" s="121"/>
      <c r="B654" s="107"/>
      <c r="C654" s="108"/>
      <c r="D654" s="105"/>
      <c r="E654" s="43" t="s">
        <v>329</v>
      </c>
      <c r="F654" s="44" t="s">
        <v>348</v>
      </c>
      <c r="G654" s="272">
        <v>1</v>
      </c>
      <c r="H654" s="70">
        <v>30</v>
      </c>
      <c r="I654" s="79">
        <v>0</v>
      </c>
      <c r="J654" s="106">
        <v>40</v>
      </c>
      <c r="K654" s="87">
        <f t="shared" si="47"/>
        <v>1.2</v>
      </c>
      <c r="L654" s="87">
        <f t="shared" si="48"/>
        <v>0</v>
      </c>
      <c r="M654" s="46">
        <f t="shared" si="49"/>
        <v>36</v>
      </c>
      <c r="N654" s="377"/>
      <c r="O654" s="364"/>
      <c r="P654" s="362"/>
      <c r="Q654" s="364"/>
      <c r="R654" s="362"/>
      <c r="S654" s="368"/>
      <c r="T654" s="345"/>
      <c r="U654" s="368"/>
      <c r="V654" s="345"/>
      <c r="W654" s="262"/>
      <c r="X654" s="345"/>
      <c r="Y654" s="345"/>
      <c r="Z654" s="345"/>
      <c r="AA654" s="345"/>
      <c r="AB654" s="345"/>
      <c r="AC654" s="345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7"/>
        <v>0</v>
      </c>
      <c r="L655" s="87">
        <f t="shared" si="48"/>
        <v>0</v>
      </c>
      <c r="M655" s="46">
        <f t="shared" si="49"/>
        <v>0</v>
      </c>
      <c r="N655" s="377"/>
      <c r="O655" s="364"/>
      <c r="P655" s="362"/>
      <c r="Q655" s="364"/>
      <c r="R655" s="362"/>
      <c r="S655" s="368"/>
      <c r="T655" s="345"/>
      <c r="U655" s="368"/>
      <c r="V655" s="345"/>
      <c r="W655" s="262"/>
      <c r="X655" s="345"/>
      <c r="Y655" s="345"/>
      <c r="Z655" s="345"/>
      <c r="AA655" s="345"/>
      <c r="AB655" s="345"/>
      <c r="AC655" s="345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7"/>
        <v>0</v>
      </c>
      <c r="L656" s="87">
        <f t="shared" si="48"/>
        <v>0</v>
      </c>
      <c r="M656" s="46">
        <f t="shared" si="49"/>
        <v>0</v>
      </c>
      <c r="N656" s="377"/>
      <c r="O656" s="364"/>
      <c r="P656" s="362"/>
      <c r="Q656" s="364"/>
      <c r="R656" s="362"/>
      <c r="S656" s="368"/>
      <c r="T656" s="345"/>
      <c r="U656" s="368"/>
      <c r="V656" s="345"/>
      <c r="W656" s="262"/>
      <c r="X656" s="345"/>
      <c r="Y656" s="345"/>
      <c r="Z656" s="345"/>
      <c r="AA656" s="345"/>
      <c r="AB656" s="345"/>
      <c r="AC656" s="345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7"/>
        <v>0</v>
      </c>
      <c r="L657" s="87">
        <f t="shared" si="48"/>
        <v>0</v>
      </c>
      <c r="M657" s="46">
        <f t="shared" si="49"/>
        <v>0</v>
      </c>
      <c r="N657" s="377"/>
      <c r="O657" s="364"/>
      <c r="P657" s="362"/>
      <c r="Q657" s="364"/>
      <c r="R657" s="362"/>
      <c r="S657" s="368"/>
      <c r="T657" s="345"/>
      <c r="U657" s="368"/>
      <c r="V657" s="345"/>
      <c r="W657" s="262"/>
      <c r="X657" s="345"/>
      <c r="Y657" s="345"/>
      <c r="Z657" s="345"/>
      <c r="AA657" s="345"/>
      <c r="AB657" s="345"/>
      <c r="AC657" s="345"/>
      <c r="AD657" s="83"/>
    </row>
    <row r="658" spans="1:30" s="260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>
        <f t="shared" si="47"/>
        <v>0</v>
      </c>
      <c r="L658" s="87">
        <f t="shared" si="48"/>
        <v>0</v>
      </c>
      <c r="M658" s="46">
        <f t="shared" si="49"/>
        <v>0</v>
      </c>
      <c r="N658" s="377"/>
      <c r="O658" s="364"/>
      <c r="P658" s="362"/>
      <c r="Q658" s="364"/>
      <c r="R658" s="362"/>
      <c r="S658" s="368"/>
      <c r="T658" s="345"/>
      <c r="U658" s="368"/>
      <c r="V658" s="345"/>
      <c r="W658" s="262"/>
      <c r="X658" s="345"/>
      <c r="Y658" s="345"/>
      <c r="Z658" s="345"/>
      <c r="AA658" s="345"/>
      <c r="AB658" s="345"/>
      <c r="AC658" s="345"/>
      <c r="AD658" s="83"/>
    </row>
    <row r="659" spans="1:30" s="260" customFormat="1" ht="18" hidden="1" customHeight="1">
      <c r="A659" s="121"/>
      <c r="B659" s="107"/>
      <c r="C659" s="108"/>
      <c r="D659" s="105"/>
      <c r="E659" s="43"/>
      <c r="F659" s="44"/>
      <c r="G659" s="272"/>
      <c r="H659" s="70"/>
      <c r="I659" s="79"/>
      <c r="J659" s="106"/>
      <c r="K659" s="87">
        <f t="shared" si="47"/>
        <v>0</v>
      </c>
      <c r="L659" s="87">
        <f t="shared" si="48"/>
        <v>0</v>
      </c>
      <c r="M659" s="46">
        <f t="shared" si="49"/>
        <v>0</v>
      </c>
      <c r="N659" s="377"/>
      <c r="O659" s="364"/>
      <c r="P659" s="362"/>
      <c r="Q659" s="364"/>
      <c r="R659" s="362"/>
      <c r="S659" s="368"/>
      <c r="T659" s="345"/>
      <c r="U659" s="368"/>
      <c r="V659" s="345"/>
      <c r="W659" s="262"/>
      <c r="X659" s="345"/>
      <c r="Y659" s="345"/>
      <c r="Z659" s="345"/>
      <c r="AA659" s="345"/>
      <c r="AB659" s="345"/>
      <c r="AC659" s="345"/>
      <c r="AD659" s="83"/>
    </row>
    <row r="660" spans="1:30" s="260" customFormat="1" ht="18" hidden="1" customHeight="1">
      <c r="A660" s="121"/>
      <c r="B660" s="107"/>
      <c r="C660" s="108"/>
      <c r="D660" s="105"/>
      <c r="E660" s="43"/>
      <c r="F660" s="44"/>
      <c r="G660" s="272"/>
      <c r="H660" s="70"/>
      <c r="I660" s="79"/>
      <c r="J660" s="106"/>
      <c r="K660" s="87">
        <f t="shared" si="47"/>
        <v>0</v>
      </c>
      <c r="L660" s="87">
        <f t="shared" si="48"/>
        <v>0</v>
      </c>
      <c r="M660" s="46">
        <f t="shared" si="49"/>
        <v>0</v>
      </c>
      <c r="N660" s="377"/>
      <c r="O660" s="364"/>
      <c r="P660" s="362"/>
      <c r="Q660" s="364"/>
      <c r="R660" s="362"/>
      <c r="S660" s="368"/>
      <c r="T660" s="345"/>
      <c r="U660" s="368"/>
      <c r="V660" s="345"/>
      <c r="W660" s="262"/>
      <c r="X660" s="345"/>
      <c r="Y660" s="345"/>
      <c r="Z660" s="345"/>
      <c r="AA660" s="345"/>
      <c r="AB660" s="345"/>
      <c r="AC660" s="345"/>
      <c r="AD660" s="83"/>
    </row>
    <row r="661" spans="1:30" s="260" customFormat="1" ht="18" hidden="1" customHeight="1">
      <c r="A661" s="121"/>
      <c r="B661" s="107"/>
      <c r="C661" s="108"/>
      <c r="D661" s="105"/>
      <c r="E661" s="43"/>
      <c r="F661" s="44"/>
      <c r="G661" s="272"/>
      <c r="H661" s="70"/>
      <c r="I661" s="79"/>
      <c r="J661" s="106"/>
      <c r="K661" s="87">
        <f t="shared" si="47"/>
        <v>0</v>
      </c>
      <c r="L661" s="87">
        <f t="shared" si="48"/>
        <v>0</v>
      </c>
      <c r="M661" s="46">
        <f t="shared" si="49"/>
        <v>0</v>
      </c>
      <c r="N661" s="377"/>
      <c r="O661" s="364"/>
      <c r="P661" s="362"/>
      <c r="Q661" s="364"/>
      <c r="R661" s="362"/>
      <c r="S661" s="368"/>
      <c r="T661" s="345"/>
      <c r="U661" s="368"/>
      <c r="V661" s="345"/>
      <c r="W661" s="262"/>
      <c r="X661" s="345"/>
      <c r="Y661" s="345"/>
      <c r="Z661" s="345"/>
      <c r="AA661" s="345"/>
      <c r="AB661" s="345"/>
      <c r="AC661" s="345"/>
      <c r="AD661" s="83"/>
    </row>
    <row r="662" spans="1:30" ht="18" customHeight="1">
      <c r="A662" s="104">
        <v>37</v>
      </c>
      <c r="B662" s="60" t="s">
        <v>528</v>
      </c>
      <c r="C662" s="61"/>
      <c r="D662" s="64"/>
      <c r="E662" s="43" t="s">
        <v>426</v>
      </c>
      <c r="F662" s="44" t="s">
        <v>324</v>
      </c>
      <c r="G662" s="86">
        <v>2</v>
      </c>
      <c r="H662" s="70">
        <v>30</v>
      </c>
      <c r="I662" s="79">
        <v>30</v>
      </c>
      <c r="J662" s="106">
        <v>40</v>
      </c>
      <c r="K662" s="87">
        <f t="shared" si="47"/>
        <v>1.2</v>
      </c>
      <c r="L662" s="87">
        <f t="shared" si="48"/>
        <v>1.2</v>
      </c>
      <c r="M662" s="46">
        <f t="shared" si="49"/>
        <v>63</v>
      </c>
      <c r="N662" s="376"/>
      <c r="O662" s="363"/>
      <c r="P662" s="361">
        <f>SUM(M662:M669)</f>
        <v>639</v>
      </c>
      <c r="Q662" s="363"/>
      <c r="R662" s="361"/>
      <c r="S662" s="367"/>
      <c r="T662" s="363"/>
      <c r="U662" s="367"/>
      <c r="V662" s="363"/>
      <c r="W662" s="261"/>
      <c r="X662" s="363"/>
      <c r="Y662" s="361"/>
      <c r="Z662" s="359"/>
      <c r="AA662" s="359"/>
      <c r="AB662" s="370"/>
      <c r="AC662" s="372">
        <f>P662</f>
        <v>639</v>
      </c>
      <c r="AD662" s="83"/>
    </row>
    <row r="663" spans="1:30" ht="18" customHeight="1">
      <c r="A663" s="90"/>
      <c r="B663" s="109"/>
      <c r="C663" s="110"/>
      <c r="D663" s="64"/>
      <c r="E663" s="92" t="s">
        <v>426</v>
      </c>
      <c r="F663" s="44" t="s">
        <v>325</v>
      </c>
      <c r="G663" s="69">
        <v>2</v>
      </c>
      <c r="H663" s="70">
        <v>30</v>
      </c>
      <c r="I663" s="79">
        <v>30</v>
      </c>
      <c r="J663" s="106">
        <v>40</v>
      </c>
      <c r="K663" s="87">
        <f t="shared" si="47"/>
        <v>1.2</v>
      </c>
      <c r="L663" s="87">
        <f t="shared" si="48"/>
        <v>1.2</v>
      </c>
      <c r="M663" s="46">
        <f t="shared" si="49"/>
        <v>63</v>
      </c>
      <c r="N663" s="377"/>
      <c r="O663" s="364"/>
      <c r="P663" s="362"/>
      <c r="Q663" s="364"/>
      <c r="R663" s="362"/>
      <c r="S663" s="368"/>
      <c r="T663" s="364"/>
      <c r="U663" s="368"/>
      <c r="V663" s="364"/>
      <c r="W663" s="262"/>
      <c r="X663" s="364"/>
      <c r="Y663" s="362"/>
      <c r="Z663" s="369"/>
      <c r="AA663" s="369"/>
      <c r="AB663" s="391"/>
      <c r="AC663" s="345"/>
      <c r="AD663" s="83"/>
    </row>
    <row r="664" spans="1:30" ht="18" customHeight="1">
      <c r="A664" s="90"/>
      <c r="B664" s="107"/>
      <c r="C664" s="108"/>
      <c r="D664" s="105"/>
      <c r="E664" s="92" t="s">
        <v>334</v>
      </c>
      <c r="F664" s="44" t="s">
        <v>243</v>
      </c>
      <c r="G664" s="69">
        <v>2</v>
      </c>
      <c r="H664" s="70">
        <v>30</v>
      </c>
      <c r="I664" s="79">
        <v>30</v>
      </c>
      <c r="J664" s="106">
        <v>40</v>
      </c>
      <c r="K664" s="87">
        <f t="shared" si="47"/>
        <v>1.2</v>
      </c>
      <c r="L664" s="87">
        <f t="shared" si="48"/>
        <v>1.2</v>
      </c>
      <c r="M664" s="46">
        <f t="shared" si="49"/>
        <v>63</v>
      </c>
      <c r="N664" s="377"/>
      <c r="O664" s="364"/>
      <c r="P664" s="362"/>
      <c r="Q664" s="364"/>
      <c r="R664" s="362"/>
      <c r="S664" s="368"/>
      <c r="T664" s="364"/>
      <c r="U664" s="368"/>
      <c r="V664" s="364"/>
      <c r="W664" s="262"/>
      <c r="X664" s="364"/>
      <c r="Y664" s="362"/>
      <c r="Z664" s="369"/>
      <c r="AA664" s="369"/>
      <c r="AB664" s="391"/>
      <c r="AC664" s="345"/>
      <c r="AD664" s="83"/>
    </row>
    <row r="665" spans="1:30" ht="18" customHeight="1">
      <c r="A665" s="90"/>
      <c r="B665" s="107"/>
      <c r="C665" s="108"/>
      <c r="D665" s="105"/>
      <c r="E665" s="92" t="s">
        <v>279</v>
      </c>
      <c r="F665" s="44" t="s">
        <v>427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7"/>
        <v>1.2</v>
      </c>
      <c r="L665" s="87">
        <f t="shared" si="48"/>
        <v>1.2</v>
      </c>
      <c r="M665" s="46">
        <f t="shared" si="49"/>
        <v>90</v>
      </c>
      <c r="N665" s="377"/>
      <c r="O665" s="364"/>
      <c r="P665" s="362"/>
      <c r="Q665" s="364"/>
      <c r="R665" s="362"/>
      <c r="S665" s="368"/>
      <c r="T665" s="364"/>
      <c r="U665" s="368"/>
      <c r="V665" s="364"/>
      <c r="W665" s="262"/>
      <c r="X665" s="364"/>
      <c r="Y665" s="362"/>
      <c r="Z665" s="369"/>
      <c r="AA665" s="369"/>
      <c r="AB665" s="391"/>
      <c r="AC665" s="345"/>
      <c r="AD665" s="83"/>
    </row>
    <row r="666" spans="1:30" ht="18" customHeight="1">
      <c r="A666" s="90"/>
      <c r="B666" s="63"/>
      <c r="C666" s="108"/>
      <c r="D666" s="105"/>
      <c r="E666" s="92" t="s">
        <v>279</v>
      </c>
      <c r="F666" s="44" t="s">
        <v>428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7"/>
        <v>1.2</v>
      </c>
      <c r="L666" s="87">
        <f t="shared" si="48"/>
        <v>1.2</v>
      </c>
      <c r="M666" s="46">
        <f t="shared" si="49"/>
        <v>90</v>
      </c>
      <c r="N666" s="377"/>
      <c r="O666" s="364"/>
      <c r="P666" s="362"/>
      <c r="Q666" s="364"/>
      <c r="R666" s="362"/>
      <c r="S666" s="368"/>
      <c r="T666" s="364"/>
      <c r="U666" s="368"/>
      <c r="V666" s="364"/>
      <c r="W666" s="262"/>
      <c r="X666" s="364"/>
      <c r="Y666" s="362"/>
      <c r="Z666" s="369"/>
      <c r="AA666" s="369"/>
      <c r="AB666" s="391"/>
      <c r="AC666" s="345"/>
      <c r="AD666" s="83"/>
    </row>
    <row r="667" spans="1:30" ht="18" customHeight="1">
      <c r="A667" s="90"/>
      <c r="B667" s="107"/>
      <c r="C667" s="108"/>
      <c r="D667" s="105"/>
      <c r="E667" s="92" t="s">
        <v>279</v>
      </c>
      <c r="F667" s="44" t="s">
        <v>429</v>
      </c>
      <c r="G667" s="69">
        <v>2</v>
      </c>
      <c r="H667" s="70">
        <v>30</v>
      </c>
      <c r="I667" s="79">
        <v>60</v>
      </c>
      <c r="J667" s="106">
        <v>40</v>
      </c>
      <c r="K667" s="87">
        <f t="shared" si="47"/>
        <v>1.2</v>
      </c>
      <c r="L667" s="87">
        <f t="shared" si="48"/>
        <v>1.2</v>
      </c>
      <c r="M667" s="46">
        <f t="shared" si="49"/>
        <v>90</v>
      </c>
      <c r="N667" s="377"/>
      <c r="O667" s="364"/>
      <c r="P667" s="362"/>
      <c r="Q667" s="364"/>
      <c r="R667" s="362"/>
      <c r="S667" s="368"/>
      <c r="T667" s="364"/>
      <c r="U667" s="368"/>
      <c r="V667" s="364"/>
      <c r="W667" s="262"/>
      <c r="X667" s="364"/>
      <c r="Y667" s="362"/>
      <c r="Z667" s="369"/>
      <c r="AA667" s="369"/>
      <c r="AB667" s="391"/>
      <c r="AC667" s="345"/>
      <c r="AD667" s="83"/>
    </row>
    <row r="668" spans="1:30" ht="18" customHeight="1">
      <c r="A668" s="90"/>
      <c r="B668" s="109"/>
      <c r="C668" s="110"/>
      <c r="D668" s="105"/>
      <c r="E668" s="92" t="s">
        <v>279</v>
      </c>
      <c r="F668" s="44" t="s">
        <v>434</v>
      </c>
      <c r="G668" s="69">
        <v>2</v>
      </c>
      <c r="H668" s="70">
        <v>30</v>
      </c>
      <c r="I668" s="79">
        <v>60</v>
      </c>
      <c r="J668" s="106">
        <v>40</v>
      </c>
      <c r="K668" s="87">
        <f t="shared" si="47"/>
        <v>1.2</v>
      </c>
      <c r="L668" s="87">
        <f t="shared" si="48"/>
        <v>1.2</v>
      </c>
      <c r="M668" s="46">
        <f t="shared" si="49"/>
        <v>90</v>
      </c>
      <c r="N668" s="377"/>
      <c r="O668" s="364"/>
      <c r="P668" s="362"/>
      <c r="Q668" s="364"/>
      <c r="R668" s="362"/>
      <c r="S668" s="368"/>
      <c r="T668" s="364"/>
      <c r="U668" s="368"/>
      <c r="V668" s="364"/>
      <c r="W668" s="262"/>
      <c r="X668" s="364"/>
      <c r="Y668" s="362"/>
      <c r="Z668" s="369"/>
      <c r="AA668" s="369"/>
      <c r="AB668" s="391"/>
      <c r="AC668" s="345"/>
      <c r="AD668" s="83"/>
    </row>
    <row r="669" spans="1:30" ht="18" customHeight="1">
      <c r="A669" s="90"/>
      <c r="B669" s="109"/>
      <c r="C669" s="110"/>
      <c r="D669" s="105"/>
      <c r="E669" s="92" t="s">
        <v>279</v>
      </c>
      <c r="F669" s="44" t="s">
        <v>435</v>
      </c>
      <c r="G669" s="69">
        <v>2</v>
      </c>
      <c r="H669" s="70">
        <v>30</v>
      </c>
      <c r="I669" s="79">
        <v>60</v>
      </c>
      <c r="J669" s="106">
        <v>40</v>
      </c>
      <c r="K669" s="87">
        <f t="shared" si="47"/>
        <v>1.2</v>
      </c>
      <c r="L669" s="87">
        <f t="shared" si="48"/>
        <v>1.2</v>
      </c>
      <c r="M669" s="46">
        <f t="shared" si="49"/>
        <v>90</v>
      </c>
      <c r="N669" s="377"/>
      <c r="O669" s="364"/>
      <c r="P669" s="362"/>
      <c r="Q669" s="364"/>
      <c r="R669" s="362"/>
      <c r="S669" s="368"/>
      <c r="T669" s="364"/>
      <c r="U669" s="368"/>
      <c r="V669" s="364"/>
      <c r="W669" s="262"/>
      <c r="X669" s="364"/>
      <c r="Y669" s="362"/>
      <c r="Z669" s="369"/>
      <c r="AA669" s="369"/>
      <c r="AB669" s="391"/>
      <c r="AC669" s="345"/>
      <c r="AD669" s="83"/>
    </row>
    <row r="670" spans="1:30" ht="18" hidden="1" customHeight="1">
      <c r="A670" s="90"/>
      <c r="B670" s="109"/>
      <c r="C670" s="110"/>
      <c r="D670" s="105"/>
      <c r="E670" s="92"/>
      <c r="F670" s="44"/>
      <c r="G670" s="69"/>
      <c r="H670" s="70"/>
      <c r="I670" s="79"/>
      <c r="J670" s="106"/>
      <c r="K670" s="87">
        <f t="shared" si="47"/>
        <v>0</v>
      </c>
      <c r="L670" s="87">
        <f t="shared" si="48"/>
        <v>0</v>
      </c>
      <c r="M670" s="46">
        <f t="shared" si="49"/>
        <v>0</v>
      </c>
      <c r="N670" s="377"/>
      <c r="O670" s="364"/>
      <c r="P670" s="362"/>
      <c r="Q670" s="364"/>
      <c r="R670" s="362"/>
      <c r="S670" s="368"/>
      <c r="T670" s="364"/>
      <c r="U670" s="368"/>
      <c r="V670" s="364"/>
      <c r="W670" s="262"/>
      <c r="X670" s="364"/>
      <c r="Y670" s="362"/>
      <c r="Z670" s="369"/>
      <c r="AA670" s="369"/>
      <c r="AB670" s="391"/>
      <c r="AC670" s="345"/>
      <c r="AD670" s="83"/>
    </row>
    <row r="671" spans="1:30" ht="18" hidden="1" customHeight="1">
      <c r="A671" s="65"/>
      <c r="B671" s="66"/>
      <c r="C671" s="67"/>
      <c r="D671" s="67"/>
      <c r="E671" s="68"/>
      <c r="F671" s="44"/>
      <c r="G671" s="69"/>
      <c r="H671" s="70"/>
      <c r="I671" s="71"/>
      <c r="J671" s="106"/>
      <c r="K671" s="87">
        <f t="shared" si="47"/>
        <v>0</v>
      </c>
      <c r="L671" s="87">
        <f t="shared" si="48"/>
        <v>0</v>
      </c>
      <c r="M671" s="46">
        <f t="shared" si="49"/>
        <v>0</v>
      </c>
      <c r="N671" s="423"/>
      <c r="O671" s="380"/>
      <c r="P671" s="390"/>
      <c r="Q671" s="380"/>
      <c r="R671" s="390"/>
      <c r="S671" s="381"/>
      <c r="T671" s="380"/>
      <c r="U671" s="381"/>
      <c r="V671" s="380"/>
      <c r="W671" s="263"/>
      <c r="X671" s="380"/>
      <c r="Y671" s="390"/>
      <c r="Z671" s="382"/>
      <c r="AA671" s="382"/>
      <c r="AB671" s="407"/>
      <c r="AC671" s="345"/>
      <c r="AD671" s="83"/>
    </row>
    <row r="672" spans="1:30" ht="24" customHeight="1">
      <c r="A672" s="325" t="s">
        <v>70</v>
      </c>
      <c r="B672" s="326"/>
      <c r="C672" s="326"/>
      <c r="D672" s="326"/>
      <c r="E672" s="326"/>
      <c r="F672" s="326"/>
      <c r="G672" s="347"/>
      <c r="H672" s="113">
        <f>SUM(H11:H671)</f>
        <v>9282</v>
      </c>
      <c r="I672" s="113">
        <f>SUM(I11:I671)</f>
        <v>15426</v>
      </c>
      <c r="J672" s="112"/>
      <c r="K672" s="87"/>
      <c r="L672" s="87"/>
      <c r="M672" s="114">
        <f t="shared" ref="M672:AC672" si="50">SUM(M11:M671)</f>
        <v>24204.599999999984</v>
      </c>
      <c r="N672" s="113">
        <f t="shared" si="50"/>
        <v>2377.8000000000002</v>
      </c>
      <c r="O672" s="113">
        <f t="shared" si="50"/>
        <v>0</v>
      </c>
      <c r="P672" s="113">
        <f t="shared" si="50"/>
        <v>26582.399999999998</v>
      </c>
      <c r="Q672" s="113">
        <f t="shared" si="50"/>
        <v>42.9</v>
      </c>
      <c r="R672" s="113">
        <f t="shared" si="50"/>
        <v>927</v>
      </c>
      <c r="S672" s="115">
        <f t="shared" si="50"/>
        <v>10617.2</v>
      </c>
      <c r="T672" s="113">
        <f t="shared" si="50"/>
        <v>10617.2</v>
      </c>
      <c r="U672" s="115">
        <f t="shared" si="50"/>
        <v>2688</v>
      </c>
      <c r="V672" s="113">
        <f t="shared" si="50"/>
        <v>3024</v>
      </c>
      <c r="W672" s="115">
        <f t="shared" si="50"/>
        <v>1456</v>
      </c>
      <c r="X672" s="113">
        <f t="shared" si="50"/>
        <v>1512</v>
      </c>
      <c r="Y672" s="113">
        <f t="shared" si="50"/>
        <v>12804.9</v>
      </c>
      <c r="Z672" s="113">
        <f t="shared" si="50"/>
        <v>-2981.1</v>
      </c>
      <c r="AA672" s="113">
        <f t="shared" si="50"/>
        <v>-585</v>
      </c>
      <c r="AB672" s="113">
        <f t="shared" si="50"/>
        <v>0</v>
      </c>
      <c r="AC672" s="113">
        <f t="shared" si="50"/>
        <v>11049.100000000002</v>
      </c>
      <c r="AD672" s="116"/>
    </row>
    <row r="673" spans="1:30" ht="24.75" customHeight="1">
      <c r="A673" s="49"/>
      <c r="B673" s="50" t="s">
        <v>129</v>
      </c>
      <c r="C673" s="49"/>
      <c r="D673" s="117"/>
      <c r="E673" s="49"/>
      <c r="F673" s="118"/>
      <c r="G673" s="99"/>
      <c r="H673" s="2"/>
      <c r="I673" s="2"/>
      <c r="J673" s="2"/>
      <c r="K673" s="49" t="s">
        <v>130</v>
      </c>
      <c r="L673" s="51"/>
      <c r="M673" s="51"/>
      <c r="N673" s="51"/>
      <c r="O673" s="51"/>
      <c r="P673" s="51"/>
      <c r="Q673" s="2"/>
      <c r="R673" s="2"/>
      <c r="S673" s="51" t="s">
        <v>131</v>
      </c>
      <c r="T673" s="51"/>
      <c r="U673" s="51"/>
      <c r="V673" s="51"/>
      <c r="W673" s="51"/>
      <c r="X673" s="2"/>
      <c r="Y673" s="51"/>
      <c r="Z673" s="51"/>
      <c r="AA673" s="51"/>
      <c r="AB673" s="51"/>
      <c r="AC673" s="49"/>
      <c r="AD673" s="49"/>
    </row>
    <row r="674" spans="1:30" ht="21" customHeight="1">
      <c r="A674" s="49"/>
      <c r="B674" s="49" t="s">
        <v>132</v>
      </c>
      <c r="C674" s="49"/>
      <c r="D674" s="117"/>
      <c r="E674" s="49"/>
      <c r="F674" s="118"/>
      <c r="G674" s="49"/>
      <c r="H674" s="51"/>
      <c r="I674" s="51"/>
      <c r="J674" s="51"/>
      <c r="K674" s="51" t="s">
        <v>133</v>
      </c>
      <c r="L674" s="51"/>
      <c r="M674" s="51"/>
      <c r="N674" s="51"/>
      <c r="O674" s="51"/>
      <c r="P674" s="51"/>
      <c r="Q674" s="51"/>
      <c r="R674" s="51"/>
      <c r="S674" s="49" t="s">
        <v>134</v>
      </c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5.25" customHeight="1">
      <c r="A675" s="49"/>
      <c r="B675" s="99"/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49"/>
      <c r="AD675" s="49"/>
    </row>
    <row r="676" spans="1:30" ht="21" customHeight="1">
      <c r="A676" s="49"/>
      <c r="B676" s="55" t="s">
        <v>135</v>
      </c>
      <c r="C676" s="49"/>
      <c r="D676" s="117"/>
      <c r="E676" s="49"/>
      <c r="F676" s="118"/>
      <c r="G676" s="49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49"/>
      <c r="AD676" s="49"/>
    </row>
    <row r="677" spans="1:30" ht="7.5" customHeight="1">
      <c r="A677" s="49"/>
      <c r="B677" s="49"/>
      <c r="C677" s="49"/>
      <c r="D677" s="117"/>
      <c r="E677" s="49"/>
      <c r="F677" s="118"/>
      <c r="G677" s="49"/>
      <c r="H677" s="51"/>
      <c r="I677" s="51"/>
      <c r="J677" s="51"/>
      <c r="K677" s="51"/>
      <c r="L677" s="51"/>
      <c r="M677" s="51"/>
      <c r="N677" s="51"/>
      <c r="O677" s="51"/>
      <c r="P677" s="52"/>
      <c r="Q677" s="52"/>
      <c r="R677" s="52"/>
      <c r="S677" s="52"/>
      <c r="T677" s="51"/>
      <c r="U677" s="51"/>
      <c r="V677" s="51"/>
      <c r="W677" s="51"/>
      <c r="X677" s="51"/>
      <c r="Y677" s="51"/>
      <c r="Z677" s="51"/>
      <c r="AA677" s="51"/>
      <c r="AB677" s="51"/>
      <c r="AC677" s="49"/>
      <c r="AD677" s="49"/>
    </row>
    <row r="678" spans="1:30" ht="18.75" customHeight="1">
      <c r="A678" s="49"/>
      <c r="B678" s="49"/>
      <c r="C678" s="49"/>
      <c r="D678" s="117"/>
      <c r="E678" s="49"/>
      <c r="F678" s="118"/>
      <c r="G678" s="49"/>
      <c r="H678" s="51"/>
      <c r="I678" s="51"/>
      <c r="J678" s="51"/>
      <c r="K678" s="51"/>
      <c r="L678" s="51"/>
      <c r="M678" s="51"/>
      <c r="N678" s="51"/>
      <c r="O678" s="51"/>
      <c r="P678" s="52"/>
      <c r="Q678" s="52"/>
      <c r="R678" s="52"/>
      <c r="S678" s="52"/>
      <c r="T678" s="51"/>
      <c r="U678" s="51"/>
      <c r="V678" s="53"/>
      <c r="W678" s="53"/>
      <c r="X678" s="51"/>
      <c r="Y678" s="119" t="s">
        <v>72</v>
      </c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197" t="s">
        <v>136</v>
      </c>
      <c r="D679" s="31"/>
      <c r="E679" s="99"/>
      <c r="F679" s="194"/>
      <c r="G679" s="50"/>
      <c r="H679" s="197" t="s">
        <v>137</v>
      </c>
      <c r="I679" s="2"/>
      <c r="J679" s="2"/>
      <c r="K679" s="53"/>
      <c r="L679" s="2"/>
      <c r="M679" s="2"/>
      <c r="N679" s="2"/>
      <c r="O679" s="53"/>
      <c r="P679" s="2"/>
      <c r="Q679" s="197" t="s">
        <v>77</v>
      </c>
      <c r="R679" s="2"/>
      <c r="S679" s="2"/>
      <c r="T679" s="53"/>
      <c r="U679" s="53"/>
      <c r="V679" s="51"/>
      <c r="W679" s="51"/>
      <c r="X679" s="51"/>
      <c r="Y679" s="120" t="s">
        <v>79</v>
      </c>
      <c r="Z679" s="2"/>
      <c r="AA679" s="2"/>
      <c r="AB679" s="2"/>
      <c r="AC679" s="99"/>
      <c r="AD679" s="99"/>
    </row>
    <row r="680" spans="1:30" ht="15.75" customHeight="1">
      <c r="A680" s="99"/>
      <c r="B680" s="99"/>
      <c r="C680" s="99"/>
      <c r="D680" s="31"/>
      <c r="E680" s="99"/>
      <c r="F680" s="194"/>
      <c r="G680" s="9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99"/>
      <c r="AD680" s="99"/>
    </row>
    <row r="681" spans="1:30" ht="15.75" customHeight="1">
      <c r="A681" s="99"/>
      <c r="B681" s="99"/>
      <c r="C681" s="99"/>
      <c r="D681" s="31"/>
      <c r="E681" s="99"/>
      <c r="F681" s="194"/>
      <c r="G681" s="99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56"/>
      <c r="W681" s="56"/>
      <c r="X681" s="56"/>
      <c r="Y681" s="2"/>
      <c r="Z681" s="2"/>
      <c r="AA681" s="2"/>
      <c r="AB681" s="2"/>
      <c r="AC681" s="99"/>
      <c r="AD681" s="99"/>
    </row>
    <row r="682" spans="1:30" ht="15.75" customHeight="1">
      <c r="A682" s="99"/>
      <c r="B682" s="99"/>
      <c r="C682" s="99"/>
      <c r="D682" s="31"/>
      <c r="E682" s="99"/>
      <c r="F682" s="194"/>
      <c r="G682" s="9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196"/>
      <c r="W682" s="196"/>
      <c r="X682" s="196"/>
      <c r="Y682" s="2"/>
      <c r="Z682" s="2"/>
      <c r="AA682" s="57"/>
      <c r="AB682" s="57"/>
      <c r="AC682" s="58"/>
      <c r="AD682" s="58"/>
    </row>
    <row r="683" spans="1:30" ht="15" customHeight="1">
      <c r="F683" s="193"/>
    </row>
    <row r="684" spans="1:30" ht="15" customHeight="1">
      <c r="F684" s="193"/>
    </row>
  </sheetData>
  <autoFilter ref="E1:E684"/>
  <mergeCells count="642">
    <mergeCell ref="B279:C280"/>
    <mergeCell ref="U522:U541"/>
    <mergeCell ref="T522:T541"/>
    <mergeCell ref="T602:T611"/>
    <mergeCell ref="T612:T621"/>
    <mergeCell ref="U375:U388"/>
    <mergeCell ref="U332:U351"/>
    <mergeCell ref="R484:R497"/>
    <mergeCell ref="R458:R483"/>
    <mergeCell ref="R436:R457"/>
    <mergeCell ref="U275:U294"/>
    <mergeCell ref="R314:R331"/>
    <mergeCell ref="R332:R351"/>
    <mergeCell ref="P563:P571"/>
    <mergeCell ref="T563:T571"/>
    <mergeCell ref="U563:U571"/>
    <mergeCell ref="N582:N591"/>
    <mergeCell ref="O582:O591"/>
    <mergeCell ref="P582:P591"/>
    <mergeCell ref="Q582:Q591"/>
    <mergeCell ref="R582:R591"/>
    <mergeCell ref="S582:S591"/>
    <mergeCell ref="P498:P521"/>
    <mergeCell ref="Q498:Q521"/>
    <mergeCell ref="Q522:Q541"/>
    <mergeCell ref="Q602:Q611"/>
    <mergeCell ref="O458:O483"/>
    <mergeCell ref="O212:O230"/>
    <mergeCell ref="N484:N497"/>
    <mergeCell ref="N131:N150"/>
    <mergeCell ref="S411:S435"/>
    <mergeCell ref="N542:N562"/>
    <mergeCell ref="P542:P562"/>
    <mergeCell ref="N572:N581"/>
    <mergeCell ref="Q484:Q497"/>
    <mergeCell ref="N563:N571"/>
    <mergeCell ref="O563:O571"/>
    <mergeCell ref="O171:O190"/>
    <mergeCell ref="P171:P190"/>
    <mergeCell ref="Q563:Q571"/>
    <mergeCell ref="S389:S410"/>
    <mergeCell ref="P314:P331"/>
    <mergeCell ref="Q212:Q230"/>
    <mergeCell ref="Q151:Q170"/>
    <mergeCell ref="R411:R435"/>
    <mergeCell ref="R389:R410"/>
    <mergeCell ref="P458:P483"/>
    <mergeCell ref="Q458:Q483"/>
    <mergeCell ref="P295:P313"/>
    <mergeCell ref="A672:G672"/>
    <mergeCell ref="D7:D9"/>
    <mergeCell ref="O31:O50"/>
    <mergeCell ref="O11:O30"/>
    <mergeCell ref="N612:N621"/>
    <mergeCell ref="N602:N611"/>
    <mergeCell ref="P522:P541"/>
    <mergeCell ref="P602:P611"/>
    <mergeCell ref="O612:O621"/>
    <mergeCell ref="O522:O541"/>
    <mergeCell ref="O602:O611"/>
    <mergeCell ref="P51:P70"/>
    <mergeCell ref="O295:O313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32:O351"/>
    <mergeCell ref="P275:P294"/>
    <mergeCell ref="P332:P351"/>
    <mergeCell ref="N31:N50"/>
    <mergeCell ref="N11:N30"/>
    <mergeCell ref="N522:N541"/>
    <mergeCell ref="N498:N521"/>
    <mergeCell ref="O498:O521"/>
    <mergeCell ref="X91:X111"/>
    <mergeCell ref="X212:X230"/>
    <mergeCell ref="X375:X388"/>
    <mergeCell ref="X231:X254"/>
    <mergeCell ref="X51:X70"/>
    <mergeCell ref="X131:X150"/>
    <mergeCell ref="X112:X130"/>
    <mergeCell ref="X151:X170"/>
    <mergeCell ref="O314:O331"/>
    <mergeCell ref="T231:T254"/>
    <mergeCell ref="S231:S254"/>
    <mergeCell ref="T151:T170"/>
    <mergeCell ref="T131:T150"/>
    <mergeCell ref="T112:T130"/>
    <mergeCell ref="R212:R230"/>
    <mergeCell ref="O275:O294"/>
    <mergeCell ref="P151:P170"/>
    <mergeCell ref="P212:P230"/>
    <mergeCell ref="R632:R641"/>
    <mergeCell ref="R612:R621"/>
    <mergeCell ref="P612:P621"/>
    <mergeCell ref="Q662:Q671"/>
    <mergeCell ref="N622:N631"/>
    <mergeCell ref="N662:N671"/>
    <mergeCell ref="P632:P641"/>
    <mergeCell ref="Q632:Q641"/>
    <mergeCell ref="O632:O641"/>
    <mergeCell ref="P622:P631"/>
    <mergeCell ref="Q622:Q631"/>
    <mergeCell ref="O622:O631"/>
    <mergeCell ref="P662:P671"/>
    <mergeCell ref="O662:O671"/>
    <mergeCell ref="N632:N641"/>
    <mergeCell ref="R662:R671"/>
    <mergeCell ref="N652:N661"/>
    <mergeCell ref="O652:O661"/>
    <mergeCell ref="Q612:Q621"/>
    <mergeCell ref="N642:N651"/>
    <mergeCell ref="O642:O651"/>
    <mergeCell ref="P642:P651"/>
    <mergeCell ref="Q642:Q651"/>
    <mergeCell ref="R642:R651"/>
    <mergeCell ref="O71:O90"/>
    <mergeCell ref="U411:U435"/>
    <mergeCell ref="R622:R631"/>
    <mergeCell ref="O572:O581"/>
    <mergeCell ref="P572:P581"/>
    <mergeCell ref="Q572:Q581"/>
    <mergeCell ref="S314:S331"/>
    <mergeCell ref="O255:O274"/>
    <mergeCell ref="O231:O254"/>
    <mergeCell ref="P255:P274"/>
    <mergeCell ref="P231:P254"/>
    <mergeCell ref="O484:O497"/>
    <mergeCell ref="P484:P497"/>
    <mergeCell ref="O411:O435"/>
    <mergeCell ref="O436:O457"/>
    <mergeCell ref="O389:O410"/>
    <mergeCell ref="O375:O388"/>
    <mergeCell ref="O352:O374"/>
    <mergeCell ref="T295:T313"/>
    <mergeCell ref="S112:S130"/>
    <mergeCell ref="O151:O170"/>
    <mergeCell ref="P91:P111"/>
    <mergeCell ref="S332:S351"/>
    <mergeCell ref="S295:S313"/>
    <mergeCell ref="R522:R541"/>
    <mergeCell ref="R602:R611"/>
    <mergeCell ref="U612:U621"/>
    <mergeCell ref="S612:S621"/>
    <mergeCell ref="S498:S521"/>
    <mergeCell ref="S602:S611"/>
    <mergeCell ref="S522:S541"/>
    <mergeCell ref="R563:R571"/>
    <mergeCell ref="S563:S571"/>
    <mergeCell ref="R572:R581"/>
    <mergeCell ref="S572:S581"/>
    <mergeCell ref="T572:T581"/>
    <mergeCell ref="U572:U581"/>
    <mergeCell ref="T582:T591"/>
    <mergeCell ref="U582:U591"/>
    <mergeCell ref="U602:U611"/>
    <mergeCell ref="U498:U521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1:N254"/>
    <mergeCell ref="N255:N274"/>
    <mergeCell ref="N275:N294"/>
    <mergeCell ref="N295:N313"/>
    <mergeCell ref="N314:N331"/>
    <mergeCell ref="N332:N351"/>
    <mergeCell ref="N458:N483"/>
    <mergeCell ref="N411:N435"/>
    <mergeCell ref="N436:N457"/>
    <mergeCell ref="N389:N410"/>
    <mergeCell ref="N212:N230"/>
    <mergeCell ref="N151:N170"/>
    <mergeCell ref="N375:N388"/>
    <mergeCell ref="N352:N374"/>
    <mergeCell ref="N91:N111"/>
    <mergeCell ref="N171:N190"/>
    <mergeCell ref="N71:N90"/>
    <mergeCell ref="N112:N130"/>
    <mergeCell ref="N191:N211"/>
    <mergeCell ref="Q112:Q130"/>
    <mergeCell ref="Q131:Q150"/>
    <mergeCell ref="Q436:Q457"/>
    <mergeCell ref="Q375:Q388"/>
    <mergeCell ref="Q411:Q435"/>
    <mergeCell ref="Q389:Q410"/>
    <mergeCell ref="Q314:Q331"/>
    <mergeCell ref="Q71:Q90"/>
    <mergeCell ref="Q91:Q111"/>
    <mergeCell ref="Q332:Q351"/>
    <mergeCell ref="Q352:Q374"/>
    <mergeCell ref="Q275:Q294"/>
    <mergeCell ref="Q231:Q254"/>
    <mergeCell ref="Q255:Q274"/>
    <mergeCell ref="Q171:Q190"/>
    <mergeCell ref="X11:X30"/>
    <mergeCell ref="T91:T111"/>
    <mergeCell ref="X31:X50"/>
    <mergeCell ref="Q11:Q30"/>
    <mergeCell ref="R375:R388"/>
    <mergeCell ref="S375:S388"/>
    <mergeCell ref="V71:V90"/>
    <mergeCell ref="V51:V70"/>
    <mergeCell ref="U51:U70"/>
    <mergeCell ref="U212:U230"/>
    <mergeCell ref="U91:U111"/>
    <mergeCell ref="V212:V230"/>
    <mergeCell ref="V295:V313"/>
    <mergeCell ref="U11:U30"/>
    <mergeCell ref="S11:S30"/>
    <mergeCell ref="R295:R313"/>
    <mergeCell ref="R275:R294"/>
    <mergeCell ref="S275:S294"/>
    <mergeCell ref="Q295:Q313"/>
    <mergeCell ref="V375:V388"/>
    <mergeCell ref="U352:U374"/>
    <mergeCell ref="X71:X90"/>
    <mergeCell ref="W31:W50"/>
    <mergeCell ref="U31:U50"/>
    <mergeCell ref="W498:W521"/>
    <mergeCell ref="U484:U497"/>
    <mergeCell ref="U458:U483"/>
    <mergeCell ref="R498:R521"/>
    <mergeCell ref="T498:T521"/>
    <mergeCell ref="S484:S497"/>
    <mergeCell ref="S436:S457"/>
    <mergeCell ref="R352:R374"/>
    <mergeCell ref="T436:T457"/>
    <mergeCell ref="T484:T497"/>
    <mergeCell ref="S458:S483"/>
    <mergeCell ref="T458:T483"/>
    <mergeCell ref="T389:T410"/>
    <mergeCell ref="U389:U410"/>
    <mergeCell ref="U436:U457"/>
    <mergeCell ref="V91:V111"/>
    <mergeCell ref="W352:W374"/>
    <mergeCell ref="R91:R111"/>
    <mergeCell ref="S91:S111"/>
    <mergeCell ref="V112:V130"/>
    <mergeCell ref="U131:U150"/>
    <mergeCell ref="T255:T274"/>
    <mergeCell ref="V332:V351"/>
    <mergeCell ref="V314:V331"/>
    <mergeCell ref="V275:V294"/>
    <mergeCell ref="W295:W313"/>
    <mergeCell ref="W314:W331"/>
    <mergeCell ref="W332:W351"/>
    <mergeCell ref="T212:T230"/>
    <mergeCell ref="R151:R170"/>
    <mergeCell ref="S352:S374"/>
    <mergeCell ref="T352:T374"/>
    <mergeCell ref="U314:U331"/>
    <mergeCell ref="T314:T331"/>
    <mergeCell ref="U295:U313"/>
    <mergeCell ref="W11:W30"/>
    <mergeCell ref="W7:W10"/>
    <mergeCell ref="W51:W70"/>
    <mergeCell ref="S51:S70"/>
    <mergeCell ref="T51:T70"/>
    <mergeCell ref="U231:U254"/>
    <mergeCell ref="U255:U274"/>
    <mergeCell ref="R255:R274"/>
    <mergeCell ref="S255:S274"/>
    <mergeCell ref="R231:R254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5:W274"/>
    <mergeCell ref="W231:W254"/>
    <mergeCell ref="V231:V254"/>
    <mergeCell ref="W112:W130"/>
    <mergeCell ref="P436:P457"/>
    <mergeCell ref="P389:P410"/>
    <mergeCell ref="P375:P388"/>
    <mergeCell ref="P411:P435"/>
    <mergeCell ref="P352:P374"/>
    <mergeCell ref="T411:T435"/>
    <mergeCell ref="W131:W150"/>
    <mergeCell ref="W151:W170"/>
    <mergeCell ref="V151:V170"/>
    <mergeCell ref="V131:V150"/>
    <mergeCell ref="W389:W410"/>
    <mergeCell ref="W411:W435"/>
    <mergeCell ref="R171:R190"/>
    <mergeCell ref="T275:T294"/>
    <mergeCell ref="T332:T351"/>
    <mergeCell ref="W275:W294"/>
    <mergeCell ref="W375:W388"/>
    <mergeCell ref="T375:T388"/>
    <mergeCell ref="AA498:AA521"/>
    <mergeCell ref="Z622:Z631"/>
    <mergeCell ref="Y612:Y621"/>
    <mergeCell ref="Y602:Y611"/>
    <mergeCell ref="AB602:AB611"/>
    <mergeCell ref="Y542:Y562"/>
    <mergeCell ref="Z542:Z562"/>
    <mergeCell ref="AA542:AA562"/>
    <mergeCell ref="AB542:AB562"/>
    <mergeCell ref="AA602:AA611"/>
    <mergeCell ref="AA563:AA571"/>
    <mergeCell ref="AB563:AB571"/>
    <mergeCell ref="AB592:AB601"/>
    <mergeCell ref="AA572:AA581"/>
    <mergeCell ref="Z563:Z571"/>
    <mergeCell ref="Y572:Y581"/>
    <mergeCell ref="Z572:Z581"/>
    <mergeCell ref="AB522:AB541"/>
    <mergeCell ref="AA522:AA541"/>
    <mergeCell ref="X662:X671"/>
    <mergeCell ref="AA612:AA621"/>
    <mergeCell ref="AB632:AB641"/>
    <mergeCell ref="AB662:AB671"/>
    <mergeCell ref="AA662:AA671"/>
    <mergeCell ref="AA632:AA641"/>
    <mergeCell ref="AB612:AB621"/>
    <mergeCell ref="X652:X661"/>
    <mergeCell ref="Y652:Y661"/>
    <mergeCell ref="Z652:Z661"/>
    <mergeCell ref="AA652:AA661"/>
    <mergeCell ref="AB652:AB661"/>
    <mergeCell ref="X642:X651"/>
    <mergeCell ref="Y642:Y651"/>
    <mergeCell ref="Z642:Z651"/>
    <mergeCell ref="AA642:AA651"/>
    <mergeCell ref="AB642:AB651"/>
    <mergeCell ref="X612:X621"/>
    <mergeCell ref="Z612:Z621"/>
    <mergeCell ref="AA458:AA483"/>
    <mergeCell ref="V612:V621"/>
    <mergeCell ref="X411:X435"/>
    <mergeCell ref="X498:X521"/>
    <mergeCell ref="X542:X562"/>
    <mergeCell ref="V255:V274"/>
    <mergeCell ref="V602:V611"/>
    <mergeCell ref="V498:V521"/>
    <mergeCell ref="V436:V457"/>
    <mergeCell ref="V389:V410"/>
    <mergeCell ref="V411:V435"/>
    <mergeCell ref="X389:X410"/>
    <mergeCell ref="V352:V374"/>
    <mergeCell ref="W436:W457"/>
    <mergeCell ref="X484:X497"/>
    <mergeCell ref="W602:W611"/>
    <mergeCell ref="X275:X294"/>
    <mergeCell ref="X255:X274"/>
    <mergeCell ref="X352:X374"/>
    <mergeCell ref="X295:X313"/>
    <mergeCell ref="X314:X331"/>
    <mergeCell ref="X332:X351"/>
    <mergeCell ref="X602:X611"/>
    <mergeCell ref="V458:V483"/>
    <mergeCell ref="AD332:AD351"/>
    <mergeCell ref="AB332:AB351"/>
    <mergeCell ref="AC352:AC374"/>
    <mergeCell ref="AC375:AC388"/>
    <mergeCell ref="Z375:Z388"/>
    <mergeCell ref="AA332:AA351"/>
    <mergeCell ref="Z352:Z374"/>
    <mergeCell ref="Z332:Z351"/>
    <mergeCell ref="Z314:Z331"/>
    <mergeCell ref="AA314:AA331"/>
    <mergeCell ref="AA375:AA388"/>
    <mergeCell ref="AC612:AC621"/>
    <mergeCell ref="AC602:AC611"/>
    <mergeCell ref="AC622:AC631"/>
    <mergeCell ref="AC212:AC230"/>
    <mergeCell ref="AC231:AC254"/>
    <mergeCell ref="AB231:AB254"/>
    <mergeCell ref="AB255:AB274"/>
    <mergeCell ref="AB389:AB410"/>
    <mergeCell ref="AC255:AC274"/>
    <mergeCell ref="AC295:AC313"/>
    <mergeCell ref="AC436:AC457"/>
    <mergeCell ref="AC389:AC410"/>
    <mergeCell ref="AC411:AC435"/>
    <mergeCell ref="AB411:AB435"/>
    <mergeCell ref="AB436:AB457"/>
    <mergeCell ref="AB582:AB591"/>
    <mergeCell ref="AB295:AB313"/>
    <mergeCell ref="AC314:AC331"/>
    <mergeCell ref="AB275:AB294"/>
    <mergeCell ref="AC275:AC294"/>
    <mergeCell ref="AB375:AB388"/>
    <mergeCell ref="AC332:AC351"/>
    <mergeCell ref="AB498:AB52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662:Z671"/>
    <mergeCell ref="Z632:Z641"/>
    <mergeCell ref="AA622:AA631"/>
    <mergeCell ref="AB622:AB631"/>
    <mergeCell ref="AC632:AC641"/>
    <mergeCell ref="AC652:AC661"/>
    <mergeCell ref="AC642:AC651"/>
    <mergeCell ref="Y131:Y150"/>
    <mergeCell ref="Y112:Y130"/>
    <mergeCell ref="AB151:AB170"/>
    <mergeCell ref="AB212:AB230"/>
    <mergeCell ref="Z151:Z170"/>
    <mergeCell ref="AC151:AC170"/>
    <mergeCell ref="AC131:AC150"/>
    <mergeCell ref="AC662:AC671"/>
    <mergeCell ref="Y622:Y631"/>
    <mergeCell ref="Y632:Y641"/>
    <mergeCell ref="Y662:Y671"/>
    <mergeCell ref="Y191:Y211"/>
    <mergeCell ref="AC592:AC601"/>
    <mergeCell ref="AB572:AB581"/>
    <mergeCell ref="AC572:AC581"/>
    <mergeCell ref="AA275:AA294"/>
    <mergeCell ref="AA295:AA313"/>
    <mergeCell ref="V662:V671"/>
    <mergeCell ref="V632:V641"/>
    <mergeCell ref="V622:V631"/>
    <mergeCell ref="S662:S671"/>
    <mergeCell ref="S622:S631"/>
    <mergeCell ref="T632:T641"/>
    <mergeCell ref="U632:U641"/>
    <mergeCell ref="T662:T671"/>
    <mergeCell ref="U662:U671"/>
    <mergeCell ref="T622:T631"/>
    <mergeCell ref="U622:U631"/>
    <mergeCell ref="T652:T661"/>
    <mergeCell ref="V652:V661"/>
    <mergeCell ref="V642:V651"/>
    <mergeCell ref="S652:S661"/>
    <mergeCell ref="U652:U661"/>
    <mergeCell ref="S632:S641"/>
    <mergeCell ref="S642:S651"/>
    <mergeCell ref="U642:U651"/>
    <mergeCell ref="T642:T651"/>
    <mergeCell ref="B229:C229"/>
    <mergeCell ref="AC542:AC562"/>
    <mergeCell ref="O542:O562"/>
    <mergeCell ref="Q542:Q562"/>
    <mergeCell ref="R542:R562"/>
    <mergeCell ref="S542:S562"/>
    <mergeCell ref="T542:T562"/>
    <mergeCell ref="U542:U562"/>
    <mergeCell ref="V542:V562"/>
    <mergeCell ref="W542:W562"/>
    <mergeCell ref="Y231:Y254"/>
    <mergeCell ref="Y255:Y274"/>
    <mergeCell ref="AB314:AB331"/>
    <mergeCell ref="AB352:AB374"/>
    <mergeCell ref="Z458:Z483"/>
    <mergeCell ref="Y458:Y483"/>
    <mergeCell ref="Z389:Z410"/>
    <mergeCell ref="Z411:Z435"/>
    <mergeCell ref="Z436:Z457"/>
    <mergeCell ref="AA389:AA410"/>
    <mergeCell ref="AA436:AA457"/>
    <mergeCell ref="AA411:AA435"/>
    <mergeCell ref="Y411:Y435"/>
    <mergeCell ref="Z255:Z274"/>
    <mergeCell ref="N592:N601"/>
    <mergeCell ref="O592:O601"/>
    <mergeCell ref="P592:P601"/>
    <mergeCell ref="Q592:Q601"/>
    <mergeCell ref="R592:R601"/>
    <mergeCell ref="S592:S601"/>
    <mergeCell ref="T592:T601"/>
    <mergeCell ref="U592:U601"/>
    <mergeCell ref="V592:V601"/>
    <mergeCell ref="S171:S190"/>
    <mergeCell ref="W592:W601"/>
    <mergeCell ref="X592:X601"/>
    <mergeCell ref="Y592:Y601"/>
    <mergeCell ref="Z592:Z601"/>
    <mergeCell ref="AA592:AA601"/>
    <mergeCell ref="AC582:AC591"/>
    <mergeCell ref="V582:V591"/>
    <mergeCell ref="W582:W591"/>
    <mergeCell ref="X582:X591"/>
    <mergeCell ref="Y582:Y591"/>
    <mergeCell ref="Y389:Y410"/>
    <mergeCell ref="Z231:Z254"/>
    <mergeCell ref="AC458:AC483"/>
    <mergeCell ref="AC484:AC497"/>
    <mergeCell ref="AC498:AC521"/>
    <mergeCell ref="AA352:AA374"/>
    <mergeCell ref="AC522:AC541"/>
    <mergeCell ref="X436:X457"/>
    <mergeCell ref="W458:W483"/>
    <mergeCell ref="W484:W497"/>
    <mergeCell ref="W522:W541"/>
    <mergeCell ref="AA484:AA497"/>
    <mergeCell ref="Z484:Z497"/>
    <mergeCell ref="W191:W211"/>
    <mergeCell ref="X191:X211"/>
    <mergeCell ref="Y275:Y294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82:AA591"/>
    <mergeCell ref="AB458:AB483"/>
    <mergeCell ref="AB484:AB497"/>
    <mergeCell ref="V563:V571"/>
    <mergeCell ref="W563:W571"/>
    <mergeCell ref="T171:T190"/>
    <mergeCell ref="Z191:Z211"/>
    <mergeCell ref="AC191:AC211"/>
    <mergeCell ref="U171:U190"/>
    <mergeCell ref="X563:X571"/>
    <mergeCell ref="Y563:Y571"/>
    <mergeCell ref="V171:V190"/>
    <mergeCell ref="W171:W190"/>
    <mergeCell ref="X171:X190"/>
    <mergeCell ref="AC563:AC571"/>
    <mergeCell ref="AA255:AA274"/>
    <mergeCell ref="AA231:AA254"/>
    <mergeCell ref="Y436:Y457"/>
    <mergeCell ref="Y375:Y388"/>
    <mergeCell ref="Y314:Y331"/>
    <mergeCell ref="Y352:Y374"/>
    <mergeCell ref="Y332:Y351"/>
    <mergeCell ref="Y295:Y313"/>
    <mergeCell ref="AC171:AC190"/>
    <mergeCell ref="Z275:Z294"/>
    <mergeCell ref="Z295:Z313"/>
    <mergeCell ref="P652:P661"/>
    <mergeCell ref="Q652:Q661"/>
    <mergeCell ref="R652:R661"/>
    <mergeCell ref="V572:V581"/>
    <mergeCell ref="W572:W581"/>
    <mergeCell ref="X572:X581"/>
    <mergeCell ref="Z582:Z591"/>
    <mergeCell ref="W622:W631"/>
    <mergeCell ref="W632:W641"/>
    <mergeCell ref="X622:X631"/>
    <mergeCell ref="Y484:Y497"/>
    <mergeCell ref="V484:V497"/>
    <mergeCell ref="V522:V541"/>
    <mergeCell ref="Y522:Y541"/>
    <mergeCell ref="Z522:Z541"/>
    <mergeCell ref="Y498:Y521"/>
    <mergeCell ref="Z498:Z521"/>
    <mergeCell ref="X458:X483"/>
    <mergeCell ref="Z602:Z611"/>
    <mergeCell ref="X632:X641"/>
    <mergeCell ref="W612:W621"/>
    <mergeCell ref="X522:X541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9" sqref="A29"/>
    </sheetView>
  </sheetViews>
  <sheetFormatPr defaultRowHeight="15.75"/>
  <sheetData>
    <row r="1" spans="1:2">
      <c r="A1" s="249" t="s">
        <v>482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448</v>
      </c>
      <c r="B3">
        <v>62</v>
      </c>
    </row>
    <row r="4" spans="1:2">
      <c r="A4" s="249" t="s">
        <v>480</v>
      </c>
      <c r="B4">
        <v>65</v>
      </c>
    </row>
    <row r="5" spans="1:2">
      <c r="A5" s="249" t="s">
        <v>404</v>
      </c>
      <c r="B5">
        <v>54</v>
      </c>
    </row>
    <row r="6" spans="1:2">
      <c r="A6" s="249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Nguyen Sanh Cuong</cp:lastModifiedBy>
  <cp:lastPrinted>2018-10-29T04:22:39Z</cp:lastPrinted>
  <dcterms:created xsi:type="dcterms:W3CDTF">2018-07-19T01:22:54Z</dcterms:created>
  <dcterms:modified xsi:type="dcterms:W3CDTF">2019-03-08T05:55:06Z</dcterms:modified>
</cp:coreProperties>
</file>